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327"/>
  <workbookPr/>
  <mc:AlternateContent xmlns:mc="http://schemas.openxmlformats.org/markup-compatibility/2006">
    <mc:Choice Requires="x15">
      <x15ac:absPath xmlns:x15ac="http://schemas.microsoft.com/office/spreadsheetml/2010/11/ac" url="https://shlomi808-my.sharepoint.com/personal/shlomi_shlomocm_co_il/Documents/שולחן העבודה/ביאנלה ונציה/"/>
    </mc:Choice>
  </mc:AlternateContent>
  <xr:revisionPtr revIDLastSave="268" documentId="8_{7096BC50-10A2-469B-9CC9-AEAB300B5B15}" xr6:coauthVersionLast="47" xr6:coauthVersionMax="47" xr10:uidLastSave="{2C43DE21-CA24-4E98-A154-EBA26E8B0A52}"/>
  <bookViews>
    <workbookView xWindow="-109" yWindow="-109" windowWidth="21164" windowHeight="11291" activeTab="1" xr2:uid="{00000000-000D-0000-FFFF-FFFF00000000}"/>
  </bookViews>
  <sheets>
    <sheet name="תנאי סף" sheetId="1" r:id="rId1"/>
    <sheet name="איכות" sheetId="4" r:id="rId2"/>
    <sheet name="מחיר וסיכום" sheetId="5" r:id="rId3"/>
  </sheets>
  <definedNames>
    <definedName name="_Ref179538436" localSheetId="0">'תנאי סף'!$D$36</definedName>
    <definedName name="_Ref296892477" localSheetId="0">'תנאי סף'!$D$11</definedName>
    <definedName name="_Ref297537502" localSheetId="0">'תנאי סף'!$D$37</definedName>
    <definedName name="_Ref299614156" localSheetId="0">'תנאי סף'!$D$14</definedName>
    <definedName name="_Ref370930661" localSheetId="0">'תנאי סף'!$D$9</definedName>
    <definedName name="_Ref373241086" localSheetId="0">'תנאי סף'!#REF!</definedName>
    <definedName name="_Ref381015046" localSheetId="0">'תנאי סף'!#REF!</definedName>
    <definedName name="_Ref397199965" localSheetId="0">'תנאי סף'!$D$10</definedName>
    <definedName name="_Ref399016160" localSheetId="0">'תנאי סף'!#REF!</definedName>
    <definedName name="_Ref404259197" localSheetId="0">'תנאי סף'!#REF!</definedName>
    <definedName name="_Ref445211817" localSheetId="0">'תנאי סף'!#REF!</definedName>
    <definedName name="_xlnm.Print_Area" localSheetId="0">'תנאי סף'!$A$1:$G$44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20" i="4" l="1"/>
  <c r="I20" i="4"/>
  <c r="E20" i="4"/>
  <c r="D20" i="4"/>
  <c r="H8" i="4"/>
  <c r="H7" i="4"/>
  <c r="G6" i="4" s="1"/>
  <c r="J8" i="4"/>
  <c r="J7" i="4"/>
  <c r="I6" i="4"/>
  <c r="F8" i="4"/>
  <c r="F7" i="4"/>
  <c r="J5" i="4"/>
  <c r="H5" i="4"/>
  <c r="F5" i="4"/>
  <c r="B8" i="5"/>
  <c r="E7" i="5"/>
  <c r="F7" i="5"/>
  <c r="D7" i="5"/>
  <c r="B15" i="5"/>
  <c r="E6" i="5" l="1"/>
  <c r="D6" i="5"/>
  <c r="D8" i="5" s="1"/>
  <c r="D14" i="5" s="1"/>
  <c r="F6" i="5"/>
  <c r="F8" i="5" l="1"/>
  <c r="F14" i="5" s="1"/>
  <c r="E8" i="5"/>
  <c r="E14" i="5" s="1"/>
  <c r="J19" i="4"/>
  <c r="I15" i="4" s="1"/>
  <c r="J18" i="4"/>
  <c r="J17" i="4"/>
  <c r="J16" i="4"/>
  <c r="J14" i="4"/>
  <c r="J13" i="4"/>
  <c r="J12" i="4"/>
  <c r="J11" i="4"/>
  <c r="J10" i="4"/>
  <c r="H19" i="4"/>
  <c r="H18" i="4"/>
  <c r="G15" i="4" s="1"/>
  <c r="H17" i="4"/>
  <c r="H16" i="4"/>
  <c r="H14" i="4"/>
  <c r="H13" i="4"/>
  <c r="H12" i="4"/>
  <c r="H11" i="4"/>
  <c r="H10" i="4"/>
  <c r="F19" i="4"/>
  <c r="F18" i="4"/>
  <c r="F17" i="4"/>
  <c r="F16" i="4"/>
  <c r="E6" i="4"/>
  <c r="F11" i="4"/>
  <c r="F12" i="4"/>
  <c r="F13" i="4"/>
  <c r="F14" i="4"/>
  <c r="F10" i="4"/>
  <c r="E3" i="4"/>
  <c r="D3" i="5" s="1"/>
  <c r="D12" i="5" s="1"/>
  <c r="I3" i="4"/>
  <c r="F3" i="5" s="1"/>
  <c r="F12" i="5" s="1"/>
  <c r="G3" i="4"/>
  <c r="E3" i="5" s="1"/>
  <c r="E12" i="5" s="1"/>
  <c r="I9" i="4" l="1"/>
  <c r="G9" i="4"/>
  <c r="F13" i="5"/>
  <c r="F15" i="5" s="1"/>
  <c r="F16" i="5" s="1"/>
  <c r="E13" i="5"/>
  <c r="E15" i="5" s="1"/>
  <c r="E16" i="5" s="1"/>
  <c r="E9" i="4"/>
  <c r="E15" i="4"/>
  <c r="G21" i="4" l="1"/>
  <c r="I21" i="4"/>
  <c r="E21" i="4" l="1"/>
  <c r="D13" i="5"/>
  <c r="D15" i="5" s="1"/>
  <c r="D16" i="5" s="1"/>
</calcChain>
</file>

<file path=xl/sharedStrings.xml><?xml version="1.0" encoding="utf-8"?>
<sst xmlns="http://schemas.openxmlformats.org/spreadsheetml/2006/main" count="99" uniqueCount="94">
  <si>
    <t>שם המציע:</t>
  </si>
  <si>
    <t>שם איש הקשר:</t>
  </si>
  <si>
    <t>טלפון:</t>
  </si>
  <si>
    <t>מס' סעיף</t>
  </si>
  <si>
    <t>תנאי סף מנהליים</t>
  </si>
  <si>
    <t>תנאי סף מקצועיים</t>
  </si>
  <si>
    <t>המציע</t>
  </si>
  <si>
    <t>ניקוד</t>
  </si>
  <si>
    <t>ציון איכות</t>
  </si>
  <si>
    <t>ציון מחיר</t>
  </si>
  <si>
    <t>סה"כ ציון</t>
  </si>
  <si>
    <t>מס' הצעה:</t>
  </si>
  <si>
    <t>סעיף:</t>
  </si>
  <si>
    <t>כתובת דוא"ל:</t>
  </si>
  <si>
    <t>הגורם הנבדק</t>
  </si>
  <si>
    <t>ח.פ./ת"ז:</t>
  </si>
  <si>
    <t xml:space="preserve">ההסכם המצורף למסמכי המכרז (חלק ג') לאחר שהמציע ישלים בו את פרטיו, ויחתום על ההסכם והנספחים המצורפים לו במקומות המיועדים לחתימתו (יש לחתום גם בראשי תיבות וחותמת בשולי כל עמוד). </t>
  </si>
  <si>
    <t>התחייבות ואישור המציע לקיום החקיקה בתחום העסקת עובדים חתומה ע"י עו"ד (נספח ב'7).</t>
  </si>
  <si>
    <t>מציע שהוא "עסק בשליטת אישה" ומעוניין כי תינתן לו העדפה בשל עובדה זו יצרף להצעתו אישור ותצהיר. בסעיף זה, משמעות כל המונחים לרבות "אישור" ו"תצהיר" כמשמעותם בסעיף 2 ב' לחוק חובת המכרזים, התשנ"ב-1992.</t>
  </si>
  <si>
    <t>מסמכים נדרשים</t>
  </si>
  <si>
    <t>קריטריון</t>
  </si>
  <si>
    <t>משקל בציון האיכות</t>
  </si>
  <si>
    <t>ציון גלם</t>
  </si>
  <si>
    <t>ראיון</t>
  </si>
  <si>
    <t>סה"כ ציון איכות</t>
  </si>
  <si>
    <t>מעבר סף איכות</t>
  </si>
  <si>
    <t>מחיר</t>
  </si>
  <si>
    <t>שקלול ציונים סופיים</t>
  </si>
  <si>
    <t>משקל</t>
  </si>
  <si>
    <t>רכיב</t>
  </si>
  <si>
    <t>דירוג המציעים</t>
  </si>
  <si>
    <t>8.1</t>
  </si>
  <si>
    <t>8.2</t>
  </si>
  <si>
    <t>8.3</t>
  </si>
  <si>
    <t>8.4</t>
  </si>
  <si>
    <t>המציע עומד בדרישות תקנה 6(א) לתקנות חובת המכרזים, התשנ"ג- 1993 ובכלל זה מחזיק בכל האישורים הנדרשים לפי חוק עסקאות גופים ציבוריים, התשל"ו- 1976 (אכיפת ניהול חשבונות ותשלום חובות מס), כשהם תקפים.</t>
  </si>
  <si>
    <t>אין מניעה, לפי כל דין או הסכם שהמציע צד לו, להשתתפותו של המציע במכרז ואין, לפי שיקול דעתו הבלעדי והמוחלט של המזמין, אפשרות כלשהי לקיומו של ניגוד עניינים, ישיר או עקיף, בין ענייני המציע ו/או בעלי השליטה בו ו/או נושאי המשרה שלו ו/או הפועלים מטעמו, לבין ענייני המזמין ו/או מתן השירותים.</t>
  </si>
  <si>
    <r>
      <rPr>
        <b/>
        <sz val="12"/>
        <color theme="1"/>
        <rFont val="David"/>
        <family val="2"/>
      </rPr>
      <t>ערבות הצעה:</t>
    </r>
    <r>
      <rPr>
        <sz val="12"/>
        <color theme="1"/>
        <rFont val="David"/>
        <family val="2"/>
      </rPr>
      <t xml:space="preserve"> על המציע לצרף להצעתו ערבות בנקאית לא צמודה, בלתי-מותנית וברת חילוט על סך של</t>
    </r>
    <r>
      <rPr>
        <b/>
        <sz val="12"/>
        <color theme="1"/>
        <rFont val="David"/>
        <family val="2"/>
      </rPr>
      <t xml:space="preserve"> 35,000 ₪ (שלושים וחמישה אלפי ש"ח)</t>
    </r>
    <r>
      <rPr>
        <sz val="12"/>
        <color theme="1"/>
        <rFont val="David"/>
        <family val="2"/>
      </rPr>
      <t xml:space="preserve"> על-פי הנוסח האמור בנספח ב'2. ערבות זו תוחזר למציעים שלא יזכו במכרז. 
</t>
    </r>
    <r>
      <rPr>
        <b/>
        <sz val="12"/>
        <color theme="1"/>
        <rFont val="David"/>
        <family val="2"/>
      </rPr>
      <t>הצעה שתכלול ערבות אשר אינה עומדת בדרישה של סכום הערבות ו/או תוקף ו/או נוסח תואם עלולה להיפסל.</t>
    </r>
  </si>
  <si>
    <t>8.5</t>
  </si>
  <si>
    <t>המציע הוא בעל מחזור כספי שנתי של לפחות 1,500,000 ₪ (כולל מע"מ) לשנה, ב-3 שנים לפחות מבין השנים 2014-2021.</t>
  </si>
  <si>
    <t>המפיק מטעם המציע</t>
  </si>
  <si>
    <t>8.6.1</t>
  </si>
  <si>
    <t>8.6.2</t>
  </si>
  <si>
    <t>8.6.3</t>
  </si>
  <si>
    <t xml:space="preserve">המפיק הפיק בין השנים 2011-2023 לפחות 3 תערוכות אמנות, כהגדרתן בסעיף ‎2.9 לעיל. </t>
  </si>
  <si>
    <t>המפיק הפיק במהלך השנים 2011-2023 לפחות תערוכת אמנות אחת, כהגדרתה בסעיף ‎2.9 לעיל, בה נעשה שימוש בטכניקות הבאות: הקרנת סרטי וידאו אמנותיים, הקמת אובייקטים ו/או מיצבים בחלל, תצוגה דיגיטלית והפקת מודלים.</t>
  </si>
  <si>
    <t>המפיק הפיק במהלך השנים 2011-2023 לפחות תערוכת אמנות אחת, כהגדרתה בסעיף ‎2.9 לעיל, שהינה תערוכה בין-לאומית שהתקיימה מחוץ לגבולות מדינת ישראל, בעלות הפקה כוללת שלא פחתה מ-1,000,000 ₪ כולל מע"מ, וכללה שימוש בטכניקות הבאות: הפקת סרטי וידאו אמנותיים, הקמת אובייקטים ו/או  מיצבים בחלל, הפעלת מיצגי קול והפעלת אמצעי תאורה.</t>
  </si>
  <si>
    <t>חוברת הצעה מלאה וחתומה כנדרש בסעיף ‎10 להלן.</t>
  </si>
  <si>
    <t>9.10</t>
  </si>
  <si>
    <t>9.20</t>
  </si>
  <si>
    <t>טופס הגשת ההצעה, המצורף כנספח ב'1 למסמכי המכרז כשהוא חתום על-ידי נושא משרה המוסמך לחייב את המציע ומאושר על ידי עו"ד כנדרש.</t>
  </si>
  <si>
    <t>כל מסמכי המכרז (לרבות פרוטוקול מענה על שאלות הבהרה). יש לחתום על כל מסמכי המכרז והחוזה בראשי תיבות בתחתית כל עמוד כהוכחה לקריאת המסמכים והבנתם.</t>
  </si>
  <si>
    <t xml:space="preserve">העתק תעודת עוסק מורשה והעתק של תעודת התאגדות (לפי העניין וסוג התאגדותו המשפטית של המציע) לצורך הוכחת העמידה בתנאי הסף שבסעיף ‎8.1 לעיל. </t>
  </si>
  <si>
    <t xml:space="preserve">אם המציע ו/או קבלן המשנה המוצע מטעמו הוא עמותה או חברה לתועלת הציבור (חל"צ), יש לצרף אישור רשם העמותות על ניהול תקין, בתוקף (או אישור הגשת מסמכים לעמותה חדשה). </t>
  </si>
  <si>
    <t>אם המציע או קבלן המשנה המוצע מטעמו הוא תאגיד, יצורף בנוסף אישור עו"ד על היות החתומים בשמו על מסמכי המכרז רשאים לחייב את המציע בחתימתם.</t>
  </si>
  <si>
    <t xml:space="preserve">אישור לפי חוק עסקאות גופים ציבוריים, בדבר ניהול פנקסי חשבונות ורשומות, כשהוא תקף, להוכחת העמידה בתנאי הסף שבסעיף ‎‎8.2 לעיל. </t>
  </si>
  <si>
    <t>ערבות בנקאית להבטחת קיום תנאי המכרז על-פי הנוסח האמור בנספח ב'2, לצורך הוכחת עמידה בתנאי הסף המפורט בסעיף ‎8.4 לעיל.</t>
  </si>
  <si>
    <t>אישור רו"ח כי המציע הוא בעל מחזור כספי שנתי של לפחות 1,500,000 ₪ (כולל מע"מ) לשנה, בשלוש מהשנים האחרונות (2014-2021) על-פי הנוסח האמור בנספח ב'4, לצורך הוכחת עמידה בתנאי הסף המפורט בסעיף ‎8.5 לעיל.</t>
  </si>
  <si>
    <t>הצהרות בדבר עמידה בהוראות חוק שוויון זכויות חתומה ע"י עו"ד (נספח ב'5).</t>
  </si>
  <si>
    <t>תצהיר בדבר היעדר הרשעות לפי חוק עובדים זרים וחוק שכר מינימום חתום ע"י עו"ד (נספח ב'6).</t>
  </si>
  <si>
    <t>התחייבות לשמירת סודיות ולמניעת ניגוד עניינים חתומה ע"י עו"ד (נספח ב'8).</t>
  </si>
  <si>
    <t>קורות חיים ומסמכים המעידים על הכשרתו וניסיונו של המפיק המוצע.</t>
  </si>
  <si>
    <t>ככל שרלוונטי – הסכם/י התקשרות עם קבלן/י משנה כאמור בסעיף ‎5.2.11 לעיל.</t>
  </si>
  <si>
    <r>
      <rPr>
        <b/>
        <sz val="12"/>
        <color theme="1"/>
        <rFont val="David"/>
        <family val="2"/>
      </rPr>
      <t>פרטים אודות ניסיונו של המפיק</t>
    </r>
    <r>
      <rPr>
        <sz val="12"/>
        <color theme="1"/>
        <rFont val="David"/>
        <family val="2"/>
      </rPr>
      <t xml:space="preserve"> לצורך הוכחת עמידה בתנאי הסף ‎8.6 לעיל, על תתי סעיפיו, וסעיפי האיכות ‎12.6.1 - ‎12.6.3. הניסיון הנדרש על-פי סעיף זה יפורט ברשימה כרונולוגית מלאה של העבודות שבוצעו במהלך שנות הניסיון, בציון מפורט של הפרטים הנדרשים לצורך עמידה בתנאים (או בזכאות לציון איכות) כולל רשימת הלקוחות שקיבלו שירות זה או דומה לו מהמפיק, תוך ציון שם הלקוח, איש הקשר ומספר הטלפון שלו ויתר הפרטים הנדרשים למילוי, ויהיה חתום ע"י עו"ד (נספח ב'3).</t>
    </r>
  </si>
  <si>
    <t>2 מפרטים (תיקי עבודות, תיקי מוצר, קטלוגים, פרסומים וכיו"ב) המתארים בפירוט נרחב ככל האפשר 2 מבין התערוכות שתפורטנה בנספח ב'3 כנדרש בסעיף האיכות ‎12.6.3, לפי בחירת המפיק.</t>
  </si>
  <si>
    <t>רשימת הפרטים בהצעת המציע, שהמציע מעוניין שיהיו חסויים במידה והוא יזכה. על פי האמור בסעיף ‎17 להלן.</t>
  </si>
  <si>
    <r>
      <t xml:space="preserve">נספח הצעת המחיר חתום (נספח ב'9). </t>
    </r>
    <r>
      <rPr>
        <b/>
        <sz val="12"/>
        <color theme="1"/>
        <rFont val="David"/>
        <family val="2"/>
      </rPr>
      <t xml:space="preserve">מובהר כי הצעת המחיר תמולא ותחתם ע"י מורשה החתימה מטעם המציע ותצורף </t>
    </r>
    <r>
      <rPr>
        <b/>
        <u/>
        <sz val="12"/>
        <color theme="1"/>
        <rFont val="David"/>
        <family val="2"/>
      </rPr>
      <t>במעטפה סגורה ונפרדת</t>
    </r>
    <r>
      <rPr>
        <b/>
        <sz val="12"/>
        <color theme="1"/>
        <rFont val="David"/>
        <family val="2"/>
      </rPr>
      <t>.</t>
    </r>
  </si>
  <si>
    <t>מפ"ל מכרז ביאנלה ונציה</t>
  </si>
  <si>
    <t>המציע הוא גוף משפטי מאוגד הרשום ברשם רשמי ו/או עוסק מורשה.</t>
  </si>
  <si>
    <t>רכיב א'</t>
  </si>
  <si>
    <t>רכיב ב'</t>
  </si>
  <si>
    <t>ציון מחיר מנורמל רכיב א'</t>
  </si>
  <si>
    <t>ציון מחיר מנורמל רכיב ב'</t>
  </si>
  <si>
    <t>ציון מחיר סופי</t>
  </si>
  <si>
    <r>
      <t xml:space="preserve">תקורת המפיק מגיוס חסויות </t>
    </r>
    <r>
      <rPr>
        <sz val="10"/>
        <color theme="1"/>
        <rFont val="Arial"/>
        <family val="2"/>
        <scheme val="minor"/>
      </rPr>
      <t>(באחוזים)</t>
    </r>
  </si>
  <si>
    <r>
      <t xml:space="preserve">שכר הפקה </t>
    </r>
    <r>
      <rPr>
        <sz val="10"/>
        <color theme="1"/>
        <rFont val="Arial"/>
        <family val="2"/>
        <scheme val="minor"/>
      </rPr>
      <t>(בש"ח, כולל מע"מ)</t>
    </r>
  </si>
  <si>
    <t>12.6.1</t>
  </si>
  <si>
    <t>12.6.2</t>
  </si>
  <si>
    <t>12.6.3</t>
  </si>
  <si>
    <t>ניסיון קודם של המפיק - היקף כספי של תערוכות</t>
  </si>
  <si>
    <t>12.6.4</t>
  </si>
  <si>
    <t>ניסיון קודם של המפיק - מספר תערוכות</t>
  </si>
  <si>
    <t>מספר תערוכות אמנות מעבר לנדרש בתנאי הסף 8.6.1</t>
  </si>
  <si>
    <t>מספר תערוכות אמנות מעבר לנדרש בתנאי הסף 8.6.3</t>
  </si>
  <si>
    <t>ניסיון קודם של המפיק - איכות התערוכות</t>
  </si>
  <si>
    <t>איכות ומורכבות ההפקה האמנותית: היקף ואיכות הטכניקות בהן נעשה שימוש וכן בכל תחום ובכל שלב, כגון: וידאו (מולטימדיה, אולפנים, אנשי מקצוע, ציוד וכיו"ב), סאונד (אנשי סאונד, אקוסטיקה וכיו"ב) פיסול, ציור, אינסטליישן (ספקים וכיו"ב).</t>
  </si>
  <si>
    <t xml:space="preserve">דמיון לשירותים הנדרשים במסגרת מכרז זה - בהיבטי סדר גודל, תקציב וכיו"ב.  </t>
  </si>
  <si>
    <t xml:space="preserve">יחסי ציבור – פעילות היח"צ שהייתה תחת אחריות המפיק בתערוכה זו, קשרים ויכולת ההתאמה של פרויקט ספציפי ליחסי הציבור המתאימים לו. </t>
  </si>
  <si>
    <t>תרומת התערוכות לעולם האמנות / האדריכלות – סדרי גודל וחשיבות התערוכות ברמה הארצית והבינלאומית.</t>
  </si>
  <si>
    <t xml:space="preserve">התרשמות מהבנת המציע את השירותים והפרויקט. </t>
  </si>
  <si>
    <t xml:space="preserve">היכרות עם עולם האמנות והאדריכלות. </t>
  </si>
  <si>
    <t xml:space="preserve">ניסיון ומקצועיות בתחום ההפקה בארץ. </t>
  </si>
  <si>
    <t xml:space="preserve">ניסיון ומקצועיות בתחום ההפקה בחו"ל. </t>
  </si>
  <si>
    <t>התרשמות כללית.</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</si>
</sst>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quot;₪&quot;\ #,##0"/>
  </numFmts>
  <fonts count="27" x14ac:knownFonts="1">
    <font>
      <sz val="11"/>
      <color theme="1"/>
      <name val="Arial"/>
      <family val="2"/>
      <charset val="177"/>
      <scheme val="minor"/>
    </font>
    <font>
      <u/>
      <sz val="11"/>
      <color theme="10"/>
      <name val="Arial"/>
      <family val="2"/>
      <charset val="177"/>
      <scheme val="minor"/>
    </font>
    <font>
      <sz val="11"/>
      <color theme="1"/>
      <name val="Arial"/>
      <family val="2"/>
      <charset val="177"/>
      <scheme val="minor"/>
    </font>
    <font>
      <b/>
      <sz val="12"/>
      <color theme="1"/>
      <name val="David"/>
      <family val="2"/>
    </font>
    <font>
      <sz val="12"/>
      <color theme="1"/>
      <name val="David"/>
      <family val="2"/>
    </font>
    <font>
      <sz val="12"/>
      <color rgb="FFFF0000"/>
      <name val="David"/>
      <family val="2"/>
    </font>
    <font>
      <sz val="8"/>
      <name val="Arial"/>
      <family val="2"/>
      <charset val="177"/>
      <scheme val="minor"/>
    </font>
    <font>
      <b/>
      <u/>
      <sz val="12"/>
      <color theme="1"/>
      <name val="David"/>
      <family val="2"/>
    </font>
    <font>
      <b/>
      <sz val="15"/>
      <color theme="1"/>
      <name val="David"/>
      <family val="2"/>
    </font>
    <font>
      <b/>
      <sz val="14"/>
      <color theme="1"/>
      <name val="David"/>
      <family val="2"/>
    </font>
    <font>
      <sz val="11"/>
      <color theme="0"/>
      <name val="Arial"/>
      <family val="2"/>
      <charset val="177"/>
      <scheme val="minor"/>
    </font>
    <font>
      <b/>
      <sz val="14"/>
      <name val="Arial"/>
      <family val="2"/>
    </font>
    <font>
      <b/>
      <sz val="12"/>
      <name val="Arial"/>
      <family val="2"/>
    </font>
    <font>
      <b/>
      <sz val="13"/>
      <name val="Arial"/>
      <family val="2"/>
    </font>
    <font>
      <sz val="11"/>
      <name val="Arial"/>
      <family val="2"/>
    </font>
    <font>
      <b/>
      <sz val="11"/>
      <name val="Arial"/>
      <family val="2"/>
    </font>
    <font>
      <sz val="12"/>
      <name val="Arial"/>
      <family val="2"/>
    </font>
    <font>
      <b/>
      <sz val="13"/>
      <color theme="0"/>
      <name val="Arial"/>
      <family val="2"/>
      <charset val="177"/>
    </font>
    <font>
      <b/>
      <sz val="12"/>
      <name val="Arial"/>
      <family val="2"/>
      <charset val="177"/>
    </font>
    <font>
      <b/>
      <sz val="12"/>
      <color theme="1"/>
      <name val="Arial"/>
      <family val="2"/>
      <charset val="177"/>
      <scheme val="minor"/>
    </font>
    <font>
      <b/>
      <sz val="10"/>
      <name val="Arial"/>
      <family val="2"/>
    </font>
    <font>
      <b/>
      <sz val="11"/>
      <color theme="1"/>
      <name val="Arial"/>
      <family val="2"/>
      <scheme val="minor"/>
    </font>
    <font>
      <b/>
      <sz val="11"/>
      <color theme="1"/>
      <name val="David"/>
      <family val="2"/>
      <charset val="177"/>
    </font>
    <font>
      <sz val="11"/>
      <color theme="1"/>
      <name val="Arial"/>
      <family val="2"/>
      <scheme val="minor"/>
    </font>
    <font>
      <b/>
      <sz val="11"/>
      <color theme="0"/>
      <name val="Arial"/>
      <family val="2"/>
      <scheme val="minor"/>
    </font>
    <font>
      <b/>
      <sz val="10"/>
      <color theme="1"/>
      <name val="David"/>
      <family val="2"/>
      <charset val="177"/>
    </font>
    <font>
      <sz val="10"/>
      <color theme="1"/>
      <name val="Arial"/>
      <family val="2"/>
      <scheme val="minor"/>
    </font>
  </fonts>
  <fills count="19">
    <fill>
      <patternFill patternType="none"/>
    </fill>
    <fill>
      <patternFill patternType="gray125"/>
    </fill>
    <fill>
      <patternFill patternType="solid">
        <fgColor theme="4" tint="0.79998168889431442"/>
        <bgColor indexed="64"/>
      </patternFill>
    </fill>
    <fill>
      <patternFill patternType="solid">
        <fgColor theme="0"/>
        <bgColor indexed="64"/>
      </patternFill>
    </fill>
    <fill>
      <patternFill patternType="solid">
        <fgColor theme="2" tint="-9.9978637043366805E-2"/>
        <bgColor indexed="64"/>
      </patternFill>
    </fill>
    <fill>
      <patternFill patternType="solid">
        <fgColor theme="0" tint="-4.9989318521683403E-2"/>
        <bgColor indexed="64"/>
      </patternFill>
    </fill>
    <fill>
      <patternFill patternType="solid">
        <fgColor rgb="FFEBFEFF"/>
        <bgColor indexed="64"/>
      </patternFill>
    </fill>
    <fill>
      <patternFill patternType="solid">
        <fgColor theme="8" tint="0.59999389629810485"/>
        <bgColor indexed="64"/>
      </patternFill>
    </fill>
    <fill>
      <patternFill patternType="solid">
        <fgColor theme="5" tint="0.79998168889431442"/>
        <bgColor indexed="64"/>
      </patternFill>
    </fill>
    <fill>
      <patternFill patternType="solid">
        <fgColor theme="8" tint="0.79998168889431442"/>
        <bgColor indexed="64"/>
      </patternFill>
    </fill>
    <fill>
      <patternFill patternType="solid">
        <fgColor theme="2" tint="-0.749992370372631"/>
        <bgColor indexed="64"/>
      </patternFill>
    </fill>
    <fill>
      <patternFill patternType="solid">
        <fgColor theme="2" tint="-0.249977111117893"/>
        <bgColor indexed="64"/>
      </patternFill>
    </fill>
    <fill>
      <patternFill patternType="solid">
        <fgColor theme="9" tint="0.59999389629810485"/>
        <bgColor indexed="64"/>
      </patternFill>
    </fill>
    <fill>
      <patternFill patternType="solid">
        <fgColor theme="1" tint="0.249977111117893"/>
        <bgColor indexed="64"/>
      </patternFill>
    </fill>
    <fill>
      <patternFill patternType="solid">
        <fgColor theme="7" tint="0.79998168889431442"/>
        <bgColor indexed="64"/>
      </patternFill>
    </fill>
    <fill>
      <patternFill patternType="solid">
        <fgColor theme="2"/>
        <bgColor indexed="64"/>
      </patternFill>
    </fill>
    <fill>
      <patternFill patternType="solid">
        <fgColor theme="9" tint="0.79998168889431442"/>
        <bgColor indexed="64"/>
      </patternFill>
    </fill>
    <fill>
      <patternFill patternType="solid">
        <fgColor theme="0" tint="-0.14999847407452621"/>
        <bgColor indexed="64"/>
      </patternFill>
    </fill>
    <fill>
      <patternFill patternType="solid">
        <fgColor theme="6" tint="0.79998168889431442"/>
        <bgColor indexed="64"/>
      </patternFill>
    </fill>
  </fills>
  <borders count="54">
    <border>
      <left/>
      <right/>
      <top/>
      <bottom/>
      <diagonal/>
    </border>
    <border>
      <left style="medium">
        <color indexed="64"/>
      </left>
      <right/>
      <top style="medium">
        <color indexed="64"/>
      </top>
      <bottom/>
      <diagonal/>
    </border>
    <border>
      <left style="medium">
        <color indexed="64"/>
      </left>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top/>
      <bottom style="medium">
        <color indexed="64"/>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bottom style="thin">
        <color indexed="64"/>
      </bottom>
      <diagonal/>
    </border>
    <border>
      <left style="medium">
        <color indexed="64"/>
      </left>
      <right/>
      <top/>
      <bottom style="thin">
        <color indexed="64"/>
      </bottom>
      <diagonal/>
    </border>
    <border>
      <left style="medium">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right style="medium">
        <color indexed="64"/>
      </right>
      <top style="medium">
        <color indexed="64"/>
      </top>
      <bottom style="thin">
        <color indexed="64"/>
      </bottom>
      <diagonal/>
    </border>
    <border>
      <left/>
      <right/>
      <top style="medium">
        <color indexed="64"/>
      </top>
      <bottom/>
      <diagonal/>
    </border>
    <border>
      <left style="medium">
        <color indexed="64"/>
      </left>
      <right/>
      <top/>
      <bottom/>
      <diagonal/>
    </border>
    <border>
      <left/>
      <right/>
      <top/>
      <bottom style="medium">
        <color indexed="64"/>
      </bottom>
      <diagonal/>
    </border>
    <border>
      <left/>
      <right/>
      <top style="medium">
        <color indexed="64"/>
      </top>
      <bottom style="thin">
        <color indexed="64"/>
      </bottom>
      <diagonal/>
    </border>
    <border>
      <left/>
      <right style="medium">
        <color indexed="64"/>
      </right>
      <top style="medium">
        <color indexed="64"/>
      </top>
      <bottom/>
      <diagonal/>
    </border>
    <border>
      <left/>
      <right style="medium">
        <color indexed="64"/>
      </right>
      <top/>
      <bottom style="medium">
        <color indexed="64"/>
      </bottom>
      <diagonal/>
    </border>
    <border>
      <left/>
      <right style="medium">
        <color indexed="64"/>
      </right>
      <top/>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bottom style="medium">
        <color indexed="64"/>
      </bottom>
      <diagonal/>
    </border>
    <border>
      <left style="medium">
        <color indexed="64"/>
      </left>
      <right style="thin">
        <color indexed="64"/>
      </right>
      <top style="thin">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thin">
        <color indexed="64"/>
      </top>
      <bottom/>
      <diagonal/>
    </border>
    <border>
      <left/>
      <right style="medium">
        <color indexed="64"/>
      </right>
      <top/>
      <bottom style="thin">
        <color indexed="64"/>
      </bottom>
      <diagonal/>
    </border>
    <border>
      <left/>
      <right style="thin">
        <color indexed="64"/>
      </right>
      <top style="thin">
        <color indexed="64"/>
      </top>
      <bottom style="medium">
        <color indexed="64"/>
      </bottom>
      <diagonal/>
    </border>
    <border>
      <left style="medium">
        <color indexed="64"/>
      </left>
      <right style="medium">
        <color indexed="64"/>
      </right>
      <top style="thin">
        <color indexed="64"/>
      </top>
      <bottom/>
      <diagonal/>
    </border>
    <border>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right style="medium">
        <color indexed="64"/>
      </right>
      <top style="thin">
        <color indexed="64"/>
      </top>
      <bottom/>
      <diagonal/>
    </border>
    <border>
      <left style="medium">
        <color indexed="64"/>
      </left>
      <right style="thin">
        <color indexed="64"/>
      </right>
      <top/>
      <bottom/>
      <diagonal/>
    </border>
    <border>
      <left style="thin">
        <color indexed="64"/>
      </left>
      <right style="medium">
        <color indexed="64"/>
      </right>
      <top/>
      <bottom style="thin">
        <color indexed="64"/>
      </bottom>
      <diagonal/>
    </border>
    <border>
      <left/>
      <right/>
      <top style="medium">
        <color indexed="64"/>
      </top>
      <bottom style="medium">
        <color indexed="64"/>
      </bottom>
      <diagonal/>
    </border>
    <border>
      <left/>
      <right/>
      <top/>
      <bottom style="thin">
        <color indexed="64"/>
      </bottom>
      <diagonal/>
    </border>
    <border>
      <left style="thin">
        <color indexed="64"/>
      </left>
      <right style="medium">
        <color indexed="64"/>
      </right>
      <top style="thin">
        <color indexed="64"/>
      </top>
      <bottom/>
      <diagonal/>
    </border>
    <border>
      <left style="medium">
        <color indexed="64"/>
      </left>
      <right style="thin">
        <color indexed="64"/>
      </right>
      <top style="medium">
        <color indexed="64"/>
      </top>
      <bottom/>
      <diagonal/>
    </border>
    <border>
      <left/>
      <right/>
      <top style="thin">
        <color indexed="64"/>
      </top>
      <bottom style="medium">
        <color indexed="64"/>
      </bottom>
      <diagonal/>
    </border>
    <border>
      <left style="thin">
        <color indexed="64"/>
      </left>
      <right/>
      <top/>
      <bottom style="thin">
        <color indexed="64"/>
      </bottom>
      <diagonal/>
    </border>
    <border>
      <left/>
      <right/>
      <top style="thin">
        <color indexed="64"/>
      </top>
      <bottom style="thin">
        <color indexed="64"/>
      </bottom>
      <diagonal/>
    </border>
  </borders>
  <cellStyleXfs count="3">
    <xf numFmtId="0" fontId="0" fillId="0" borderId="0"/>
    <xf numFmtId="0" fontId="1" fillId="0" borderId="0" applyNumberFormat="0" applyFill="0" applyBorder="0" applyAlignment="0" applyProtection="0"/>
    <xf numFmtId="9" fontId="2" fillId="0" borderId="0" applyFont="0" applyFill="0" applyBorder="0" applyAlignment="0" applyProtection="0"/>
  </cellStyleXfs>
  <cellXfs count="181">
    <xf numFmtId="0" fontId="0" fillId="0" borderId="0" xfId="0"/>
    <xf numFmtId="0" fontId="4" fillId="0" borderId="0" xfId="0" applyFont="1"/>
    <xf numFmtId="0" fontId="4" fillId="0" borderId="0" xfId="0" applyFont="1" applyProtection="1">
      <protection hidden="1"/>
    </xf>
    <xf numFmtId="0" fontId="4" fillId="3" borderId="9" xfId="0" applyFont="1" applyFill="1" applyBorder="1" applyAlignment="1" applyProtection="1">
      <alignment horizontal="center" vertical="center" wrapText="1"/>
      <protection locked="0"/>
    </xf>
    <xf numFmtId="0" fontId="4" fillId="3" borderId="11" xfId="0" applyFont="1" applyFill="1" applyBorder="1" applyAlignment="1" applyProtection="1">
      <alignment horizontal="center" vertical="center" wrapText="1"/>
      <protection locked="0"/>
    </xf>
    <xf numFmtId="0" fontId="4" fillId="3" borderId="14" xfId="0" applyFont="1" applyFill="1" applyBorder="1" applyAlignment="1" applyProtection="1">
      <alignment horizontal="center" vertical="center" wrapText="1"/>
      <protection locked="0"/>
    </xf>
    <xf numFmtId="0" fontId="3" fillId="0" borderId="0" xfId="0" applyFont="1" applyProtection="1">
      <protection hidden="1"/>
    </xf>
    <xf numFmtId="0" fontId="4" fillId="0" borderId="0" xfId="0" applyFont="1" applyAlignment="1">
      <alignment wrapText="1"/>
    </xf>
    <xf numFmtId="0" fontId="3" fillId="0" borderId="0" xfId="0" applyFont="1"/>
    <xf numFmtId="0" fontId="4" fillId="6" borderId="10" xfId="0" applyFont="1" applyFill="1" applyBorder="1" applyAlignment="1" applyProtection="1">
      <alignment horizontal="right" vertical="center" wrapText="1" readingOrder="2"/>
      <protection hidden="1"/>
    </xf>
    <xf numFmtId="0" fontId="4" fillId="0" borderId="0" xfId="0" applyFont="1" applyAlignment="1">
      <alignment vertical="center"/>
    </xf>
    <xf numFmtId="0" fontId="5" fillId="3" borderId="9" xfId="0" applyFont="1" applyFill="1" applyBorder="1" applyAlignment="1" applyProtection="1">
      <alignment horizontal="center" vertical="center" wrapText="1"/>
      <protection locked="0"/>
    </xf>
    <xf numFmtId="0" fontId="4" fillId="6" borderId="2" xfId="0" applyFont="1" applyFill="1" applyBorder="1" applyAlignment="1" applyProtection="1">
      <alignment horizontal="right" vertical="center" wrapText="1" readingOrder="2"/>
      <protection hidden="1"/>
    </xf>
    <xf numFmtId="0" fontId="4" fillId="6" borderId="4" xfId="0" applyFont="1" applyFill="1" applyBorder="1" applyAlignment="1" applyProtection="1">
      <alignment horizontal="right" vertical="center" wrapText="1" readingOrder="2"/>
      <protection hidden="1"/>
    </xf>
    <xf numFmtId="49" fontId="3" fillId="6" borderId="38" xfId="0" applyNumberFormat="1" applyFont="1" applyFill="1" applyBorder="1" applyAlignment="1" applyProtection="1">
      <alignment horizontal="center" vertical="center" readingOrder="2"/>
      <protection hidden="1"/>
    </xf>
    <xf numFmtId="49" fontId="3" fillId="6" borderId="27" xfId="0" applyNumberFormat="1" applyFont="1" applyFill="1" applyBorder="1" applyAlignment="1" applyProtection="1">
      <alignment horizontal="center" vertical="center" readingOrder="2"/>
      <protection hidden="1"/>
    </xf>
    <xf numFmtId="49" fontId="3" fillId="6" borderId="39" xfId="0" applyNumberFormat="1" applyFont="1" applyFill="1" applyBorder="1" applyAlignment="1" applyProtection="1">
      <alignment horizontal="center" vertical="center" readingOrder="2"/>
      <protection hidden="1"/>
    </xf>
    <xf numFmtId="0" fontId="4" fillId="6" borderId="17" xfId="0" applyFont="1" applyFill="1" applyBorder="1" applyAlignment="1" applyProtection="1">
      <alignment horizontal="right" vertical="center" wrapText="1" readingOrder="2"/>
      <protection hidden="1"/>
    </xf>
    <xf numFmtId="49" fontId="3" fillId="6" borderId="22" xfId="0" applyNumberFormat="1" applyFont="1" applyFill="1" applyBorder="1" applyAlignment="1" applyProtection="1">
      <alignment horizontal="center" vertical="center" readingOrder="2"/>
      <protection hidden="1"/>
    </xf>
    <xf numFmtId="0" fontId="4" fillId="3" borderId="6" xfId="0" applyFont="1" applyFill="1" applyBorder="1" applyAlignment="1" applyProtection="1">
      <alignment horizontal="center" vertical="center" wrapText="1"/>
      <protection locked="0"/>
    </xf>
    <xf numFmtId="49" fontId="3" fillId="2" borderId="14" xfId="0" applyNumberFormat="1" applyFont="1" applyFill="1" applyBorder="1" applyAlignment="1" applyProtection="1">
      <alignment horizontal="center" vertical="center"/>
      <protection hidden="1"/>
    </xf>
    <xf numFmtId="0" fontId="3" fillId="2" borderId="2" xfId="0" applyFont="1" applyFill="1" applyBorder="1" applyAlignment="1" applyProtection="1">
      <alignment horizontal="center" vertical="center" wrapText="1" readingOrder="2"/>
      <protection hidden="1"/>
    </xf>
    <xf numFmtId="0" fontId="3" fillId="14" borderId="11" xfId="0" applyFont="1" applyFill="1" applyBorder="1" applyAlignment="1" applyProtection="1">
      <alignment horizontal="center" vertical="center" wrapText="1"/>
      <protection hidden="1"/>
    </xf>
    <xf numFmtId="0" fontId="3" fillId="14" borderId="11" xfId="0" applyFont="1" applyFill="1" applyBorder="1" applyAlignment="1" applyProtection="1">
      <alignment horizontal="center" vertical="center" wrapText="1" readingOrder="2"/>
      <protection hidden="1"/>
    </xf>
    <xf numFmtId="0" fontId="3" fillId="14" borderId="11" xfId="0" applyFont="1" applyFill="1" applyBorder="1" applyAlignment="1" applyProtection="1">
      <alignment horizontal="center" vertical="center" wrapText="1"/>
      <protection locked="0"/>
    </xf>
    <xf numFmtId="49" fontId="3" fillId="14" borderId="11" xfId="0" applyNumberFormat="1" applyFont="1" applyFill="1" applyBorder="1" applyAlignment="1" applyProtection="1">
      <alignment horizontal="center" vertical="center" wrapText="1"/>
      <protection locked="0"/>
    </xf>
    <xf numFmtId="0" fontId="3" fillId="14" borderId="13" xfId="0" applyFont="1" applyFill="1" applyBorder="1" applyAlignment="1" applyProtection="1">
      <alignment horizontal="center" vertical="center" wrapText="1"/>
      <protection hidden="1"/>
    </xf>
    <xf numFmtId="0" fontId="1" fillId="14" borderId="13" xfId="1" applyFill="1" applyBorder="1" applyAlignment="1" applyProtection="1">
      <alignment horizontal="center" vertical="center" wrapText="1"/>
      <protection locked="0"/>
    </xf>
    <xf numFmtId="0" fontId="3" fillId="14" borderId="13" xfId="0" applyFont="1" applyFill="1" applyBorder="1" applyAlignment="1" applyProtection="1">
      <alignment horizontal="center" wrapText="1"/>
      <protection hidden="1"/>
    </xf>
    <xf numFmtId="0" fontId="3" fillId="14" borderId="41" xfId="0" applyFont="1" applyFill="1" applyBorder="1" applyAlignment="1" applyProtection="1">
      <alignment horizontal="center" wrapText="1"/>
      <protection hidden="1"/>
    </xf>
    <xf numFmtId="0" fontId="3" fillId="14" borderId="14" xfId="0" applyFont="1" applyFill="1" applyBorder="1" applyAlignment="1" applyProtection="1">
      <alignment horizontal="center" vertical="center" wrapText="1"/>
      <protection hidden="1"/>
    </xf>
    <xf numFmtId="0" fontId="3" fillId="14" borderId="15" xfId="0" applyFont="1" applyFill="1" applyBorder="1" applyAlignment="1" applyProtection="1">
      <alignment horizontal="center" vertical="center" readingOrder="2"/>
      <protection hidden="1"/>
    </xf>
    <xf numFmtId="0" fontId="4" fillId="3" borderId="12" xfId="0" applyFont="1" applyFill="1" applyBorder="1" applyAlignment="1" applyProtection="1">
      <alignment horizontal="center" vertical="center" wrapText="1"/>
      <protection locked="0"/>
    </xf>
    <xf numFmtId="49" fontId="3" fillId="6" borderId="30" xfId="0" applyNumberFormat="1" applyFont="1" applyFill="1" applyBorder="1" applyAlignment="1" applyProtection="1">
      <alignment horizontal="center" vertical="center" readingOrder="2"/>
      <protection hidden="1"/>
    </xf>
    <xf numFmtId="49" fontId="3" fillId="4" borderId="25" xfId="0" applyNumberFormat="1" applyFont="1" applyFill="1" applyBorder="1" applyAlignment="1" applyProtection="1">
      <alignment horizontal="center" vertical="center"/>
      <protection hidden="1"/>
    </xf>
    <xf numFmtId="0" fontId="3" fillId="3" borderId="31" xfId="0" applyFont="1" applyFill="1" applyBorder="1" applyAlignment="1" applyProtection="1">
      <alignment horizontal="center" vertical="center"/>
      <protection hidden="1"/>
    </xf>
    <xf numFmtId="49" fontId="3" fillId="3" borderId="31" xfId="0" applyNumberFormat="1" applyFont="1" applyFill="1" applyBorder="1" applyAlignment="1" applyProtection="1">
      <alignment horizontal="center" vertical="center"/>
      <protection hidden="1"/>
    </xf>
    <xf numFmtId="2" fontId="3" fillId="3" borderId="31" xfId="0" applyNumberFormat="1" applyFont="1" applyFill="1" applyBorder="1" applyAlignment="1" applyProtection="1">
      <alignment horizontal="center" vertical="center"/>
      <protection hidden="1"/>
    </xf>
    <xf numFmtId="0" fontId="3" fillId="2" borderId="14" xfId="0" applyFont="1" applyFill="1" applyBorder="1" applyAlignment="1" applyProtection="1">
      <alignment horizontal="center" vertical="center"/>
      <protection hidden="1"/>
    </xf>
    <xf numFmtId="0" fontId="3" fillId="2" borderId="2" xfId="0" applyFont="1" applyFill="1" applyBorder="1" applyAlignment="1" applyProtection="1">
      <alignment horizontal="center" vertical="center" wrapText="1"/>
      <protection hidden="1"/>
    </xf>
    <xf numFmtId="0" fontId="3" fillId="4" borderId="33" xfId="0" applyFont="1" applyFill="1" applyBorder="1" applyAlignment="1" applyProtection="1">
      <alignment horizontal="center" vertical="center" wrapText="1" readingOrder="2"/>
      <protection hidden="1"/>
    </xf>
    <xf numFmtId="0" fontId="4" fillId="5" borderId="34" xfId="0" applyFont="1" applyFill="1" applyBorder="1" applyAlignment="1" applyProtection="1">
      <alignment horizontal="right" vertical="center" wrapText="1" readingOrder="2"/>
      <protection hidden="1"/>
    </xf>
    <xf numFmtId="0" fontId="4" fillId="3" borderId="10" xfId="0" applyFont="1" applyFill="1" applyBorder="1" applyAlignment="1" applyProtection="1">
      <alignment horizontal="center" vertical="center" wrapText="1"/>
      <protection locked="0"/>
    </xf>
    <xf numFmtId="0" fontId="4" fillId="3" borderId="35" xfId="0" applyFont="1" applyFill="1" applyBorder="1" applyAlignment="1" applyProtection="1">
      <alignment horizontal="center" vertical="center" wrapText="1"/>
      <protection locked="0"/>
    </xf>
    <xf numFmtId="0" fontId="4" fillId="3" borderId="24" xfId="0" applyFont="1" applyFill="1" applyBorder="1" applyAlignment="1" applyProtection="1">
      <alignment horizontal="center" vertical="center" wrapText="1"/>
      <protection locked="0"/>
    </xf>
    <xf numFmtId="0" fontId="4" fillId="3" borderId="38" xfId="0" applyFont="1" applyFill="1" applyBorder="1" applyAlignment="1" applyProtection="1">
      <alignment horizontal="center" vertical="center" wrapText="1"/>
      <protection locked="0"/>
    </xf>
    <xf numFmtId="0" fontId="3" fillId="3" borderId="12" xfId="0" applyFont="1" applyFill="1" applyBorder="1" applyAlignment="1" applyProtection="1">
      <alignment horizontal="center" vertical="center" wrapText="1"/>
      <protection locked="0"/>
    </xf>
    <xf numFmtId="0" fontId="4" fillId="3" borderId="41" xfId="0" applyFont="1" applyFill="1" applyBorder="1" applyAlignment="1" applyProtection="1">
      <alignment horizontal="center" vertical="center" wrapText="1"/>
      <protection locked="0"/>
    </xf>
    <xf numFmtId="0" fontId="4" fillId="3" borderId="13" xfId="0" applyFont="1" applyFill="1" applyBorder="1" applyAlignment="1" applyProtection="1">
      <alignment horizontal="center" vertical="center" wrapText="1"/>
      <protection locked="0"/>
    </xf>
    <xf numFmtId="0" fontId="4" fillId="3" borderId="35" xfId="0" applyFont="1" applyFill="1" applyBorder="1" applyAlignment="1" applyProtection="1">
      <alignment horizontal="center" vertical="center" wrapText="1" readingOrder="2"/>
      <protection locked="0"/>
    </xf>
    <xf numFmtId="0" fontId="11" fillId="8" borderId="14" xfId="0" applyFont="1" applyFill="1" applyBorder="1" applyAlignment="1" applyProtection="1">
      <alignment horizontal="right" vertical="center" wrapText="1" readingOrder="2"/>
      <protection hidden="1"/>
    </xf>
    <xf numFmtId="1" fontId="14" fillId="15" borderId="45" xfId="2" applyNumberFormat="1" applyFont="1" applyFill="1" applyBorder="1" applyAlignment="1" applyProtection="1">
      <alignment horizontal="center" vertical="center" wrapText="1" readingOrder="2"/>
      <protection locked="0" hidden="1"/>
    </xf>
    <xf numFmtId="0" fontId="16" fillId="9" borderId="11" xfId="0" applyFont="1" applyFill="1" applyBorder="1" applyAlignment="1" applyProtection="1">
      <alignment vertical="center" wrapText="1" readingOrder="2"/>
      <protection hidden="1"/>
    </xf>
    <xf numFmtId="1" fontId="14" fillId="15" borderId="31" xfId="2" applyNumberFormat="1" applyFont="1" applyFill="1" applyBorder="1" applyAlignment="1" applyProtection="1">
      <alignment horizontal="center" vertical="center" wrapText="1" readingOrder="2"/>
      <protection locked="0" hidden="1"/>
    </xf>
    <xf numFmtId="9" fontId="13" fillId="8" borderId="2" xfId="0" applyNumberFormat="1" applyFont="1" applyFill="1" applyBorder="1" applyAlignment="1" applyProtection="1">
      <alignment horizontal="center" vertical="center" wrapText="1" readingOrder="2"/>
      <protection hidden="1"/>
    </xf>
    <xf numFmtId="0" fontId="14" fillId="15" borderId="35" xfId="0" applyFont="1" applyFill="1" applyBorder="1" applyAlignment="1" applyProtection="1">
      <alignment horizontal="center" vertical="center" wrapText="1" readingOrder="2"/>
      <protection locked="0" hidden="1"/>
    </xf>
    <xf numFmtId="164" fontId="14" fillId="15" borderId="23" xfId="0" applyNumberFormat="1" applyFont="1" applyFill="1" applyBorder="1" applyAlignment="1" applyProtection="1">
      <alignment horizontal="center" vertical="center" wrapText="1" readingOrder="2"/>
      <protection locked="0" hidden="1"/>
    </xf>
    <xf numFmtId="0" fontId="14" fillId="15" borderId="31" xfId="0" applyFont="1" applyFill="1" applyBorder="1" applyAlignment="1" applyProtection="1">
      <alignment horizontal="center" vertical="center" wrapText="1" readingOrder="2"/>
      <protection locked="0" hidden="1"/>
    </xf>
    <xf numFmtId="9" fontId="17" fillId="10" borderId="5" xfId="2" applyFont="1" applyFill="1" applyBorder="1" applyAlignment="1" applyProtection="1">
      <alignment horizontal="center" vertical="center" wrapText="1" readingOrder="2"/>
      <protection hidden="1"/>
    </xf>
    <xf numFmtId="0" fontId="18" fillId="11" borderId="7" xfId="0" applyFont="1" applyFill="1" applyBorder="1" applyAlignment="1" applyProtection="1">
      <alignment horizontal="center" vertical="center" wrapText="1" readingOrder="2"/>
      <protection hidden="1"/>
    </xf>
    <xf numFmtId="9" fontId="13" fillId="8" borderId="6" xfId="0" applyNumberFormat="1" applyFont="1" applyFill="1" applyBorder="1" applyAlignment="1" applyProtection="1">
      <alignment horizontal="center" vertical="center" wrapText="1" readingOrder="2"/>
      <protection hidden="1"/>
    </xf>
    <xf numFmtId="0" fontId="12" fillId="7" borderId="37" xfId="0" applyFont="1" applyFill="1" applyBorder="1" applyAlignment="1" applyProtection="1">
      <alignment horizontal="center" vertical="center" wrapText="1" readingOrder="2"/>
      <protection hidden="1"/>
    </xf>
    <xf numFmtId="0" fontId="12" fillId="7" borderId="44" xfId="0" applyFont="1" applyFill="1" applyBorder="1" applyAlignment="1" applyProtection="1">
      <alignment horizontal="center" vertical="center" wrapText="1" readingOrder="2"/>
      <protection hidden="1"/>
    </xf>
    <xf numFmtId="0" fontId="11" fillId="8" borderId="0" xfId="0" applyFont="1" applyFill="1" applyAlignment="1" applyProtection="1">
      <alignment horizontal="right" vertical="center" wrapText="1" readingOrder="2"/>
      <protection hidden="1"/>
    </xf>
    <xf numFmtId="0" fontId="11" fillId="8" borderId="2" xfId="0" applyFont="1" applyFill="1" applyBorder="1" applyAlignment="1" applyProtection="1">
      <alignment horizontal="right" vertical="center" wrapText="1" readingOrder="2"/>
      <protection hidden="1"/>
    </xf>
    <xf numFmtId="9" fontId="13" fillId="8" borderId="14" xfId="0" applyNumberFormat="1" applyFont="1" applyFill="1" applyBorder="1" applyAlignment="1" applyProtection="1">
      <alignment horizontal="center" vertical="center" wrapText="1" readingOrder="2"/>
      <protection hidden="1"/>
    </xf>
    <xf numFmtId="9" fontId="15" fillId="8" borderId="5" xfId="0" applyNumberFormat="1" applyFont="1" applyFill="1" applyBorder="1" applyAlignment="1" applyProtection="1">
      <alignment horizontal="center" vertical="center" wrapText="1" readingOrder="2"/>
      <protection hidden="1"/>
    </xf>
    <xf numFmtId="9" fontId="15" fillId="8" borderId="11" xfId="0" applyNumberFormat="1" applyFont="1" applyFill="1" applyBorder="1" applyAlignment="1" applyProtection="1">
      <alignment horizontal="center" vertical="center" wrapText="1" readingOrder="2"/>
      <protection hidden="1"/>
    </xf>
    <xf numFmtId="1" fontId="15" fillId="15" borderId="49" xfId="2" applyNumberFormat="1" applyFont="1" applyFill="1" applyBorder="1" applyAlignment="1" applyProtection="1">
      <alignment horizontal="center" vertical="center" wrapText="1" readingOrder="2"/>
      <protection hidden="1"/>
    </xf>
    <xf numFmtId="0" fontId="14" fillId="9" borderId="10" xfId="0" applyFont="1" applyFill="1" applyBorder="1" applyAlignment="1" applyProtection="1">
      <alignment vertical="center" wrapText="1" readingOrder="2"/>
      <protection hidden="1"/>
    </xf>
    <xf numFmtId="0" fontId="14" fillId="9" borderId="35" xfId="0" applyFont="1" applyFill="1" applyBorder="1" applyAlignment="1" applyProtection="1">
      <alignment vertical="center" wrapText="1" readingOrder="2"/>
      <protection hidden="1"/>
    </xf>
    <xf numFmtId="9" fontId="14" fillId="16" borderId="9" xfId="2" applyFont="1" applyFill="1" applyBorder="1" applyAlignment="1" applyProtection="1">
      <alignment horizontal="center" vertical="center" wrapText="1" readingOrder="2"/>
      <protection hidden="1"/>
    </xf>
    <xf numFmtId="9" fontId="14" fillId="16" borderId="11" xfId="2" applyFont="1" applyFill="1" applyBorder="1" applyAlignment="1" applyProtection="1">
      <alignment horizontal="center" vertical="center" wrapText="1" readingOrder="2"/>
      <protection hidden="1"/>
    </xf>
    <xf numFmtId="0" fontId="14" fillId="9" borderId="9" xfId="0" applyFont="1" applyFill="1" applyBorder="1" applyAlignment="1" applyProtection="1">
      <alignment vertical="center" wrapText="1" readingOrder="2"/>
      <protection hidden="1"/>
    </xf>
    <xf numFmtId="9" fontId="14" fillId="16" borderId="48" xfId="2" applyFont="1" applyFill="1" applyBorder="1" applyAlignment="1" applyProtection="1">
      <alignment horizontal="center" vertical="center" wrapText="1" readingOrder="2"/>
      <protection hidden="1"/>
    </xf>
    <xf numFmtId="0" fontId="10" fillId="0" borderId="0" xfId="0" applyFont="1" applyProtection="1">
      <protection hidden="1"/>
    </xf>
    <xf numFmtId="0" fontId="0" fillId="0" borderId="0" xfId="0" applyProtection="1">
      <protection hidden="1"/>
    </xf>
    <xf numFmtId="0" fontId="21" fillId="17" borderId="26" xfId="0" applyFont="1" applyFill="1" applyBorder="1" applyAlignment="1" applyProtection="1">
      <alignment horizontal="center"/>
      <protection hidden="1"/>
    </xf>
    <xf numFmtId="0" fontId="21" fillId="17" borderId="46" xfId="0" applyFont="1" applyFill="1" applyBorder="1" applyProtection="1">
      <protection hidden="1"/>
    </xf>
    <xf numFmtId="9" fontId="0" fillId="5" borderId="31" xfId="0" applyNumberFormat="1" applyFill="1" applyBorder="1" applyAlignment="1" applyProtection="1">
      <alignment horizontal="center"/>
      <protection hidden="1"/>
    </xf>
    <xf numFmtId="0" fontId="23" fillId="5" borderId="23" xfId="0" applyFont="1" applyFill="1" applyBorder="1" applyProtection="1">
      <protection hidden="1"/>
    </xf>
    <xf numFmtId="9" fontId="24" fillId="13" borderId="31" xfId="0" applyNumberFormat="1" applyFont="1" applyFill="1" applyBorder="1" applyAlignment="1" applyProtection="1">
      <alignment horizontal="center" vertical="center"/>
      <protection hidden="1"/>
    </xf>
    <xf numFmtId="0" fontId="24" fillId="13" borderId="23" xfId="0" applyFont="1" applyFill="1" applyBorder="1" applyAlignment="1" applyProtection="1">
      <alignment vertical="center"/>
      <protection hidden="1"/>
    </xf>
    <xf numFmtId="0" fontId="21" fillId="12" borderId="41" xfId="0" applyFont="1" applyFill="1" applyBorder="1" applyAlignment="1" applyProtection="1">
      <alignment horizontal="center" vertical="center"/>
      <protection hidden="1"/>
    </xf>
    <xf numFmtId="2" fontId="23" fillId="5" borderId="12" xfId="0" applyNumberFormat="1" applyFont="1" applyFill="1" applyBorder="1" applyAlignment="1" applyProtection="1">
      <alignment horizontal="center" vertical="center"/>
      <protection hidden="1"/>
    </xf>
    <xf numFmtId="0" fontId="10" fillId="0" borderId="0" xfId="0" applyFont="1"/>
    <xf numFmtId="0" fontId="25" fillId="17" borderId="38" xfId="0" applyFont="1" applyFill="1" applyBorder="1" applyAlignment="1" applyProtection="1">
      <alignment horizontal="center" vertical="center" wrapText="1"/>
      <protection hidden="1"/>
    </xf>
    <xf numFmtId="0" fontId="8" fillId="14" borderId="1" xfId="0" applyFont="1" applyFill="1" applyBorder="1" applyAlignment="1" applyProtection="1">
      <alignment horizontal="center" vertical="center" readingOrder="2"/>
      <protection hidden="1"/>
    </xf>
    <xf numFmtId="0" fontId="8" fillId="14" borderId="20" xfId="0" applyFont="1" applyFill="1" applyBorder="1" applyAlignment="1" applyProtection="1">
      <alignment horizontal="center" vertical="center" readingOrder="2"/>
      <protection hidden="1"/>
    </xf>
    <xf numFmtId="0" fontId="8" fillId="14" borderId="17" xfId="0" applyFont="1" applyFill="1" applyBorder="1" applyAlignment="1" applyProtection="1">
      <alignment horizontal="center" vertical="center" readingOrder="2"/>
      <protection hidden="1"/>
    </xf>
    <xf numFmtId="0" fontId="8" fillId="14" borderId="22" xfId="0" applyFont="1" applyFill="1" applyBorder="1" applyAlignment="1" applyProtection="1">
      <alignment horizontal="center" vertical="center" readingOrder="2"/>
      <protection hidden="1"/>
    </xf>
    <xf numFmtId="49" fontId="9" fillId="2" borderId="3" xfId="0" applyNumberFormat="1" applyFont="1" applyFill="1" applyBorder="1" applyAlignment="1" applyProtection="1">
      <alignment horizontal="center" vertical="center" wrapText="1"/>
      <protection hidden="1"/>
    </xf>
    <xf numFmtId="49" fontId="9" fillId="2" borderId="6" xfId="0" applyNumberFormat="1" applyFont="1" applyFill="1" applyBorder="1" applyAlignment="1" applyProtection="1">
      <alignment horizontal="center" vertical="center" wrapText="1"/>
      <protection hidden="1"/>
    </xf>
    <xf numFmtId="49" fontId="9" fillId="2" borderId="5" xfId="0" applyNumberFormat="1" applyFont="1" applyFill="1" applyBorder="1" applyAlignment="1" applyProtection="1">
      <alignment horizontal="center" vertical="center" wrapText="1"/>
      <protection hidden="1"/>
    </xf>
    <xf numFmtId="0" fontId="3" fillId="4" borderId="43" xfId="0" applyFont="1" applyFill="1" applyBorder="1" applyAlignment="1" applyProtection="1">
      <alignment horizontal="center" vertical="center" wrapText="1"/>
      <protection hidden="1"/>
    </xf>
    <xf numFmtId="0" fontId="3" fillId="4" borderId="28" xfId="0" applyFont="1" applyFill="1" applyBorder="1" applyAlignment="1" applyProtection="1">
      <alignment horizontal="center" vertical="center" wrapText="1"/>
      <protection hidden="1"/>
    </xf>
    <xf numFmtId="0" fontId="3" fillId="4" borderId="29" xfId="0" applyFont="1" applyFill="1" applyBorder="1" applyAlignment="1" applyProtection="1">
      <alignment horizontal="center" vertical="center" wrapText="1"/>
      <protection hidden="1"/>
    </xf>
    <xf numFmtId="0" fontId="3" fillId="2" borderId="2" xfId="0" applyFont="1" applyFill="1" applyBorder="1" applyAlignment="1" applyProtection="1">
      <alignment horizontal="center" vertical="center" wrapText="1"/>
      <protection locked="0"/>
    </xf>
    <xf numFmtId="0" fontId="3" fillId="2" borderId="16" xfId="0" applyFont="1" applyFill="1" applyBorder="1" applyAlignment="1" applyProtection="1">
      <alignment horizontal="center" vertical="center" wrapText="1"/>
      <protection locked="0"/>
    </xf>
    <xf numFmtId="0" fontId="3" fillId="2" borderId="15" xfId="0" applyFont="1" applyFill="1" applyBorder="1" applyAlignment="1" applyProtection="1">
      <alignment horizontal="center" vertical="center" wrapText="1"/>
      <protection locked="0"/>
    </xf>
    <xf numFmtId="0" fontId="3" fillId="2" borderId="2" xfId="0" applyFont="1" applyFill="1" applyBorder="1" applyAlignment="1" applyProtection="1">
      <alignment horizontal="center" vertical="center" wrapText="1"/>
      <protection hidden="1"/>
    </xf>
    <xf numFmtId="0" fontId="3" fillId="2" borderId="19" xfId="0" applyFont="1" applyFill="1" applyBorder="1" applyAlignment="1" applyProtection="1">
      <alignment horizontal="center" vertical="center" wrapText="1"/>
      <protection hidden="1"/>
    </xf>
    <xf numFmtId="14" fontId="11" fillId="8" borderId="3" xfId="0" applyNumberFormat="1" applyFont="1" applyFill="1" applyBorder="1" applyAlignment="1" applyProtection="1">
      <alignment horizontal="center" vertical="center" wrapText="1" readingOrder="2"/>
      <protection hidden="1"/>
    </xf>
    <xf numFmtId="14" fontId="11" fillId="8" borderId="6" xfId="0" applyNumberFormat="1" applyFont="1" applyFill="1" applyBorder="1" applyAlignment="1" applyProtection="1">
      <alignment horizontal="center" vertical="center" wrapText="1" readingOrder="2"/>
      <protection hidden="1"/>
    </xf>
    <xf numFmtId="164" fontId="12" fillId="8" borderId="2" xfId="2" applyNumberFormat="1" applyFont="1" applyFill="1" applyBorder="1" applyAlignment="1" applyProtection="1">
      <alignment horizontal="center" vertical="center" wrapText="1" readingOrder="1"/>
      <protection locked="0" hidden="1"/>
    </xf>
    <xf numFmtId="164" fontId="12" fillId="8" borderId="15" xfId="2" applyNumberFormat="1" applyFont="1" applyFill="1" applyBorder="1" applyAlignment="1" applyProtection="1">
      <alignment horizontal="center" vertical="center" wrapText="1" readingOrder="1"/>
      <protection locked="0" hidden="1"/>
    </xf>
    <xf numFmtId="0" fontId="17" fillId="10" borderId="4" xfId="0" applyFont="1" applyFill="1" applyBorder="1" applyAlignment="1" applyProtection="1">
      <alignment horizontal="center" vertical="center" wrapText="1" readingOrder="2"/>
      <protection hidden="1"/>
    </xf>
    <xf numFmtId="0" fontId="17" fillId="10" borderId="18" xfId="0" applyFont="1" applyFill="1" applyBorder="1" applyAlignment="1" applyProtection="1">
      <alignment horizontal="center" vertical="center" wrapText="1" readingOrder="2"/>
      <protection hidden="1"/>
    </xf>
    <xf numFmtId="2" fontId="17" fillId="10" borderId="4" xfId="0" applyNumberFormat="1" applyFont="1" applyFill="1" applyBorder="1" applyAlignment="1" applyProtection="1">
      <alignment horizontal="center" vertical="center" wrapText="1" readingOrder="2"/>
      <protection hidden="1"/>
    </xf>
    <xf numFmtId="2" fontId="17" fillId="10" borderId="21" xfId="0" applyNumberFormat="1" applyFont="1" applyFill="1" applyBorder="1" applyAlignment="1" applyProtection="1">
      <alignment horizontal="center" vertical="center" wrapText="1" readingOrder="2"/>
      <protection hidden="1"/>
    </xf>
    <xf numFmtId="0" fontId="18" fillId="11" borderId="8" xfId="0" applyFont="1" applyFill="1" applyBorder="1" applyAlignment="1" applyProtection="1">
      <alignment horizontal="center" vertical="center" wrapText="1" readingOrder="2"/>
      <protection hidden="1"/>
    </xf>
    <xf numFmtId="0" fontId="18" fillId="11" borderId="47" xfId="0" applyFont="1" applyFill="1" applyBorder="1" applyAlignment="1" applyProtection="1">
      <alignment horizontal="center" vertical="center" wrapText="1" readingOrder="2"/>
      <protection hidden="1"/>
    </xf>
    <xf numFmtId="0" fontId="19" fillId="0" borderId="7" xfId="0" applyFont="1" applyBorder="1" applyAlignment="1" applyProtection="1">
      <alignment horizontal="center" vertical="center"/>
      <protection hidden="1"/>
    </xf>
    <xf numFmtId="0" fontId="11" fillId="8" borderId="6" xfId="0" applyFont="1" applyFill="1" applyBorder="1" applyAlignment="1" applyProtection="1">
      <alignment horizontal="center" vertical="center" wrapText="1" readingOrder="2"/>
      <protection hidden="1"/>
    </xf>
    <xf numFmtId="0" fontId="11" fillId="8" borderId="5" xfId="0" applyFont="1" applyFill="1" applyBorder="1" applyAlignment="1" applyProtection="1">
      <alignment horizontal="center" vertical="center" wrapText="1" readingOrder="2"/>
      <protection hidden="1"/>
    </xf>
    <xf numFmtId="0" fontId="20" fillId="7" borderId="35" xfId="0" applyFont="1" applyFill="1" applyBorder="1" applyAlignment="1" applyProtection="1">
      <alignment horizontal="center" vertical="center" wrapText="1" readingOrder="2"/>
      <protection hidden="1"/>
    </xf>
    <xf numFmtId="0" fontId="20" fillId="7" borderId="12" xfId="0" applyFont="1" applyFill="1" applyBorder="1" applyAlignment="1" applyProtection="1">
      <alignment horizontal="center" vertical="center" wrapText="1" readingOrder="2"/>
      <protection hidden="1"/>
    </xf>
    <xf numFmtId="164" fontId="12" fillId="8" borderId="17" xfId="0" applyNumberFormat="1" applyFont="1" applyFill="1" applyBorder="1" applyAlignment="1" applyProtection="1">
      <alignment horizontal="center" vertical="center" wrapText="1" readingOrder="2"/>
      <protection hidden="1"/>
    </xf>
    <xf numFmtId="164" fontId="12" fillId="8" borderId="22" xfId="0" applyNumberFormat="1" applyFont="1" applyFill="1" applyBorder="1" applyAlignment="1" applyProtection="1">
      <alignment horizontal="center" vertical="center" wrapText="1" readingOrder="2"/>
      <protection hidden="1"/>
    </xf>
    <xf numFmtId="0" fontId="11" fillId="7" borderId="3" xfId="0" applyFont="1" applyFill="1" applyBorder="1" applyAlignment="1" applyProtection="1">
      <alignment horizontal="center" vertical="center" wrapText="1" readingOrder="2"/>
      <protection hidden="1"/>
    </xf>
    <xf numFmtId="0" fontId="11" fillId="7" borderId="6" xfId="0" applyFont="1" applyFill="1" applyBorder="1" applyAlignment="1" applyProtection="1">
      <alignment horizontal="center" vertical="center" wrapText="1" readingOrder="2"/>
      <protection hidden="1"/>
    </xf>
    <xf numFmtId="0" fontId="11" fillId="7" borderId="5" xfId="0" applyFont="1" applyFill="1" applyBorder="1" applyAlignment="1" applyProtection="1">
      <alignment horizontal="center" vertical="center" wrapText="1" readingOrder="2"/>
      <protection hidden="1"/>
    </xf>
    <xf numFmtId="0" fontId="11" fillId="7" borderId="16" xfId="0" applyFont="1" applyFill="1" applyBorder="1" applyAlignment="1" applyProtection="1">
      <alignment horizontal="center" vertical="center" wrapText="1" readingOrder="2"/>
      <protection hidden="1"/>
    </xf>
    <xf numFmtId="0" fontId="11" fillId="7" borderId="0" xfId="0" applyFont="1" applyFill="1" applyAlignment="1" applyProtection="1">
      <alignment horizontal="center" vertical="center" wrapText="1" readingOrder="2"/>
      <protection hidden="1"/>
    </xf>
    <xf numFmtId="0" fontId="11" fillId="7" borderId="18" xfId="0" applyFont="1" applyFill="1" applyBorder="1" applyAlignment="1" applyProtection="1">
      <alignment horizontal="center" vertical="center" wrapText="1" readingOrder="2"/>
      <protection hidden="1"/>
    </xf>
    <xf numFmtId="0" fontId="12" fillId="7" borderId="3" xfId="0" applyFont="1" applyFill="1" applyBorder="1" applyAlignment="1" applyProtection="1">
      <alignment horizontal="center" vertical="center" wrapText="1" readingOrder="2"/>
      <protection hidden="1"/>
    </xf>
    <xf numFmtId="0" fontId="12" fillId="7" borderId="6" xfId="0" applyFont="1" applyFill="1" applyBorder="1" applyAlignment="1" applyProtection="1">
      <alignment horizontal="center" vertical="center" wrapText="1" readingOrder="2"/>
      <protection hidden="1"/>
    </xf>
    <xf numFmtId="0" fontId="12" fillId="7" borderId="5" xfId="0" applyFont="1" applyFill="1" applyBorder="1" applyAlignment="1" applyProtection="1">
      <alignment horizontal="center" vertical="center" wrapText="1" readingOrder="2"/>
      <protection hidden="1"/>
    </xf>
    <xf numFmtId="0" fontId="11" fillId="7" borderId="1" xfId="0" applyFont="1" applyFill="1" applyBorder="1" applyAlignment="1" applyProtection="1">
      <alignment horizontal="center" vertical="center" wrapText="1" readingOrder="2"/>
      <protection hidden="1"/>
    </xf>
    <xf numFmtId="0" fontId="11" fillId="7" borderId="20" xfId="0" applyFont="1" applyFill="1" applyBorder="1" applyAlignment="1" applyProtection="1">
      <alignment horizontal="center" vertical="center" wrapText="1" readingOrder="2"/>
      <protection hidden="1"/>
    </xf>
    <xf numFmtId="0" fontId="21" fillId="17" borderId="2" xfId="0" applyFont="1" applyFill="1" applyBorder="1" applyAlignment="1" applyProtection="1">
      <alignment horizontal="center"/>
      <protection hidden="1"/>
    </xf>
    <xf numFmtId="0" fontId="21" fillId="17" borderId="15" xfId="0" applyFont="1" applyFill="1" applyBorder="1" applyAlignment="1" applyProtection="1">
      <alignment horizontal="center"/>
      <protection hidden="1"/>
    </xf>
    <xf numFmtId="0" fontId="21" fillId="12" borderId="24" xfId="0" applyFont="1" applyFill="1" applyBorder="1" applyAlignment="1" applyProtection="1">
      <alignment horizontal="center" vertical="center"/>
      <protection hidden="1"/>
    </xf>
    <xf numFmtId="0" fontId="21" fillId="12" borderId="41" xfId="0" applyFont="1" applyFill="1" applyBorder="1" applyAlignment="1" applyProtection="1">
      <alignment horizontal="center" vertical="center"/>
      <protection hidden="1"/>
    </xf>
    <xf numFmtId="0" fontId="3" fillId="2" borderId="15" xfId="0" applyFont="1" applyFill="1" applyBorder="1" applyAlignment="1" applyProtection="1">
      <alignment horizontal="center" vertical="center" wrapText="1"/>
      <protection hidden="1"/>
    </xf>
    <xf numFmtId="0" fontId="4" fillId="3" borderId="11" xfId="0" applyFont="1" applyFill="1" applyBorder="1" applyAlignment="1" applyProtection="1">
      <alignment horizontal="center" vertical="center" wrapText="1" readingOrder="2"/>
      <protection locked="0"/>
    </xf>
    <xf numFmtId="0" fontId="4" fillId="3" borderId="12" xfId="0" applyFont="1" applyFill="1" applyBorder="1" applyAlignment="1" applyProtection="1">
      <alignment horizontal="center" vertical="center" wrapText="1" readingOrder="2"/>
      <protection locked="0"/>
    </xf>
    <xf numFmtId="49" fontId="3" fillId="6" borderId="32" xfId="0" applyNumberFormat="1" applyFont="1" applyFill="1" applyBorder="1" applyAlignment="1" applyProtection="1">
      <alignment horizontal="center" vertical="center" readingOrder="2"/>
      <protection hidden="1"/>
    </xf>
    <xf numFmtId="0" fontId="4" fillId="3" borderId="2" xfId="0" applyFont="1" applyFill="1" applyBorder="1" applyAlignment="1" applyProtection="1">
      <alignment horizontal="center" vertical="center" wrapText="1"/>
      <protection locked="0"/>
    </xf>
    <xf numFmtId="0" fontId="4" fillId="3" borderId="15" xfId="0" applyFont="1" applyFill="1" applyBorder="1" applyAlignment="1" applyProtection="1">
      <alignment horizontal="center" vertical="center" wrapText="1"/>
      <protection locked="0"/>
    </xf>
    <xf numFmtId="0" fontId="21" fillId="17" borderId="0" xfId="0" applyFont="1" applyFill="1" applyBorder="1" applyAlignment="1" applyProtection="1">
      <alignment horizontal="center" vertical="center"/>
      <protection hidden="1"/>
    </xf>
    <xf numFmtId="0" fontId="21" fillId="17" borderId="1" xfId="0" applyFont="1" applyFill="1" applyBorder="1" applyAlignment="1" applyProtection="1">
      <alignment horizontal="center" vertical="center"/>
      <protection hidden="1"/>
    </xf>
    <xf numFmtId="0" fontId="21" fillId="17" borderId="17" xfId="0" applyFont="1" applyFill="1" applyBorder="1" applyAlignment="1" applyProtection="1">
      <alignment horizontal="center" vertical="center"/>
      <protection hidden="1"/>
    </xf>
    <xf numFmtId="0" fontId="25" fillId="17" borderId="44" xfId="0" applyFont="1" applyFill="1" applyBorder="1" applyAlignment="1" applyProtection="1">
      <alignment horizontal="center" vertical="center" wrapText="1"/>
      <protection hidden="1"/>
    </xf>
    <xf numFmtId="9" fontId="0" fillId="18" borderId="41" xfId="2" applyFont="1" applyFill="1" applyBorder="1" applyAlignment="1" applyProtection="1">
      <alignment horizontal="center" vertical="center"/>
      <protection locked="0"/>
    </xf>
    <xf numFmtId="0" fontId="21" fillId="17" borderId="16" xfId="0" applyFont="1" applyFill="1" applyBorder="1" applyAlignment="1" applyProtection="1">
      <alignment horizontal="center" vertical="center"/>
      <protection hidden="1"/>
    </xf>
    <xf numFmtId="0" fontId="22" fillId="17" borderId="14" xfId="0" applyFont="1" applyFill="1" applyBorder="1" applyAlignment="1" applyProtection="1">
      <alignment horizontal="center" vertical="center" readingOrder="2"/>
      <protection hidden="1"/>
    </xf>
    <xf numFmtId="0" fontId="25" fillId="17" borderId="40" xfId="0" applyFont="1" applyFill="1" applyBorder="1" applyAlignment="1" applyProtection="1">
      <alignment horizontal="center" vertical="center" wrapText="1"/>
      <protection hidden="1"/>
    </xf>
    <xf numFmtId="9" fontId="0" fillId="18" borderId="13" xfId="2" applyFont="1" applyFill="1" applyBorder="1" applyAlignment="1" applyProtection="1">
      <alignment horizontal="center" vertical="center"/>
      <protection locked="0"/>
    </xf>
    <xf numFmtId="0" fontId="22" fillId="17" borderId="15" xfId="0" applyFont="1" applyFill="1" applyBorder="1" applyAlignment="1" applyProtection="1">
      <alignment horizontal="center" vertical="center" readingOrder="2"/>
      <protection hidden="1"/>
    </xf>
    <xf numFmtId="0" fontId="22" fillId="17" borderId="2" xfId="0" applyFont="1" applyFill="1" applyBorder="1" applyAlignment="1" applyProtection="1">
      <alignment horizontal="center" vertical="center" readingOrder="2"/>
      <protection hidden="1"/>
    </xf>
    <xf numFmtId="0" fontId="25" fillId="17" borderId="48" xfId="0" applyFont="1" applyFill="1" applyBorder="1" applyAlignment="1" applyProtection="1">
      <alignment horizontal="center" vertical="center" wrapText="1"/>
      <protection hidden="1"/>
    </xf>
    <xf numFmtId="2" fontId="23" fillId="5" borderId="53" xfId="0" applyNumberFormat="1" applyFont="1" applyFill="1" applyBorder="1" applyAlignment="1" applyProtection="1">
      <alignment horizontal="center" vertical="center"/>
      <protection hidden="1"/>
    </xf>
    <xf numFmtId="2" fontId="24" fillId="13" borderId="53" xfId="0" applyNumberFormat="1" applyFont="1" applyFill="1" applyBorder="1" applyAlignment="1" applyProtection="1">
      <alignment horizontal="center" vertical="center"/>
      <protection hidden="1"/>
    </xf>
    <xf numFmtId="0" fontId="21" fillId="12" borderId="42" xfId="0" applyFont="1" applyFill="1" applyBorder="1" applyAlignment="1" applyProtection="1">
      <alignment horizontal="center" vertical="center"/>
      <protection hidden="1"/>
    </xf>
    <xf numFmtId="2" fontId="24" fillId="13" borderId="12" xfId="0" applyNumberFormat="1" applyFont="1" applyFill="1" applyBorder="1" applyAlignment="1" applyProtection="1">
      <alignment horizontal="center" vertical="center"/>
      <protection hidden="1"/>
    </xf>
    <xf numFmtId="0" fontId="25" fillId="17" borderId="9" xfId="0" applyFont="1" applyFill="1" applyBorder="1" applyAlignment="1" applyProtection="1">
      <alignment horizontal="center" vertical="center" wrapText="1"/>
      <protection hidden="1"/>
    </xf>
    <xf numFmtId="2" fontId="23" fillId="5" borderId="11" xfId="0" applyNumberFormat="1" applyFont="1" applyFill="1" applyBorder="1" applyAlignment="1" applyProtection="1">
      <alignment horizontal="center" vertical="center"/>
      <protection hidden="1"/>
    </xf>
    <xf numFmtId="2" fontId="24" fillId="13" borderId="11" xfId="0" applyNumberFormat="1" applyFont="1" applyFill="1" applyBorder="1" applyAlignment="1" applyProtection="1">
      <alignment horizontal="center" vertical="center"/>
      <protection hidden="1"/>
    </xf>
    <xf numFmtId="0" fontId="21" fillId="12" borderId="13" xfId="0" applyFont="1" applyFill="1" applyBorder="1" applyAlignment="1" applyProtection="1">
      <alignment horizontal="center" vertical="center"/>
      <protection hidden="1"/>
    </xf>
    <xf numFmtId="2" fontId="21" fillId="18" borderId="9" xfId="0" applyNumberFormat="1" applyFont="1" applyFill="1" applyBorder="1" applyAlignment="1" applyProtection="1">
      <alignment horizontal="center" vertical="center"/>
      <protection hidden="1"/>
    </xf>
    <xf numFmtId="2" fontId="21" fillId="18" borderId="38" xfId="0" applyNumberFormat="1" applyFont="1" applyFill="1" applyBorder="1" applyAlignment="1" applyProtection="1">
      <alignment horizontal="center" vertical="center"/>
      <protection hidden="1"/>
    </xf>
    <xf numFmtId="2" fontId="21" fillId="18" borderId="5" xfId="0" applyNumberFormat="1" applyFont="1" applyFill="1" applyBorder="1" applyAlignment="1" applyProtection="1">
      <alignment horizontal="center" vertical="center"/>
      <protection hidden="1"/>
    </xf>
    <xf numFmtId="0" fontId="21" fillId="18" borderId="52" xfId="0" applyFont="1" applyFill="1" applyBorder="1" applyAlignment="1" applyProtection="1">
      <alignment vertical="center"/>
      <protection hidden="1"/>
    </xf>
    <xf numFmtId="0" fontId="21" fillId="18" borderId="42" xfId="0" applyFont="1" applyFill="1" applyBorder="1" applyAlignment="1" applyProtection="1">
      <alignment vertical="center"/>
      <protection hidden="1"/>
    </xf>
    <xf numFmtId="9" fontId="21" fillId="18" borderId="26" xfId="0" applyNumberFormat="1" applyFont="1" applyFill="1" applyBorder="1" applyAlignment="1" applyProtection="1">
      <alignment horizontal="center" vertical="center"/>
      <protection hidden="1"/>
    </xf>
    <xf numFmtId="9" fontId="21" fillId="18" borderId="36" xfId="0" applyNumberFormat="1" applyFont="1" applyFill="1" applyBorder="1" applyAlignment="1" applyProtection="1">
      <alignment horizontal="center" vertical="center"/>
      <protection hidden="1"/>
    </xf>
    <xf numFmtId="0" fontId="23" fillId="18" borderId="50" xfId="0" applyFont="1" applyFill="1" applyBorder="1" applyAlignment="1" applyProtection="1">
      <alignment horizontal="center" vertical="center"/>
      <protection hidden="1"/>
    </xf>
    <xf numFmtId="0" fontId="23" fillId="18" borderId="16" xfId="0" applyFont="1" applyFill="1" applyBorder="1" applyAlignment="1" applyProtection="1">
      <alignment vertical="center"/>
      <protection hidden="1"/>
    </xf>
    <xf numFmtId="0" fontId="23" fillId="18" borderId="36" xfId="0" applyFont="1" applyFill="1" applyBorder="1" applyAlignment="1" applyProtection="1">
      <alignment horizontal="center" vertical="center"/>
      <protection hidden="1"/>
    </xf>
    <xf numFmtId="0" fontId="23" fillId="18" borderId="51" xfId="0" applyFont="1" applyFill="1" applyBorder="1" applyAlignment="1" applyProtection="1">
      <alignment vertical="center"/>
      <protection hidden="1"/>
    </xf>
    <xf numFmtId="9" fontId="21" fillId="17" borderId="8" xfId="0" applyNumberFormat="1" applyFont="1" applyFill="1" applyBorder="1" applyAlignment="1" applyProtection="1">
      <alignment horizontal="center"/>
      <protection hidden="1"/>
    </xf>
    <xf numFmtId="0" fontId="21" fillId="17" borderId="29" xfId="0" applyFont="1" applyFill="1" applyBorder="1" applyProtection="1">
      <protection hidden="1"/>
    </xf>
    <xf numFmtId="2" fontId="21" fillId="17" borderId="5" xfId="0" applyNumberFormat="1" applyFont="1" applyFill="1" applyBorder="1" applyAlignment="1" applyProtection="1">
      <alignment horizontal="center" vertical="center"/>
      <protection hidden="1"/>
    </xf>
    <xf numFmtId="165" fontId="0" fillId="18" borderId="3" xfId="0" applyNumberFormat="1" applyFill="1" applyBorder="1" applyAlignment="1" applyProtection="1">
      <alignment horizontal="center" vertical="center"/>
      <protection locked="0"/>
    </xf>
    <xf numFmtId="165" fontId="0" fillId="18" borderId="20" xfId="0" applyNumberFormat="1" applyFill="1" applyBorder="1" applyAlignment="1" applyProtection="1">
      <alignment horizontal="center" vertical="center"/>
      <protection locked="0"/>
    </xf>
    <xf numFmtId="1" fontId="14" fillId="15" borderId="43" xfId="2" applyNumberFormat="1" applyFont="1" applyFill="1" applyBorder="1" applyAlignment="1" applyProtection="1">
      <alignment horizontal="center" vertical="center" wrapText="1" readingOrder="2"/>
      <protection locked="0" hidden="1"/>
    </xf>
    <xf numFmtId="1" fontId="15" fillId="15" borderId="29" xfId="2" applyNumberFormat="1" applyFont="1" applyFill="1" applyBorder="1" applyAlignment="1" applyProtection="1">
      <alignment horizontal="center" vertical="center" wrapText="1" readingOrder="2"/>
      <protection hidden="1"/>
    </xf>
    <xf numFmtId="0" fontId="11" fillId="8" borderId="7" xfId="0" applyFont="1" applyFill="1" applyBorder="1" applyAlignment="1" applyProtection="1">
      <alignment horizontal="center" vertical="center" wrapText="1" readingOrder="2"/>
      <protection hidden="1"/>
    </xf>
    <xf numFmtId="0" fontId="11" fillId="8" borderId="7" xfId="0" applyFont="1" applyFill="1" applyBorder="1" applyAlignment="1" applyProtection="1">
      <alignment horizontal="right" vertical="center" wrapText="1" readingOrder="2"/>
      <protection hidden="1"/>
    </xf>
    <xf numFmtId="9" fontId="13" fillId="8" borderId="7" xfId="0" applyNumberFormat="1" applyFont="1" applyFill="1" applyBorder="1" applyAlignment="1" applyProtection="1">
      <alignment horizontal="center" vertical="center" wrapText="1" readingOrder="2"/>
      <protection hidden="1"/>
    </xf>
  </cellXfs>
  <cellStyles count="3">
    <cellStyle name="Normal" xfId="0" builtinId="0"/>
    <cellStyle name="Percent" xfId="2" builtinId="5"/>
    <cellStyle name="היפר-קישור" xfId="1" builtinId="8"/>
  </cellStyles>
  <dxfs count="41">
    <dxf>
      <fill>
        <patternFill>
          <bgColor theme="6" tint="0.39994506668294322"/>
        </patternFill>
      </fill>
    </dxf>
    <dxf>
      <fill>
        <patternFill>
          <bgColor theme="5" tint="0.39994506668294322"/>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9" tint="0.59996337778862885"/>
        </patternFill>
      </fill>
    </dxf>
    <dxf>
      <fill>
        <patternFill>
          <bgColor theme="9" tint="0.59996337778862885"/>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rgb="FFFFFF99"/>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s>
  <tableStyles count="0" defaultTableStyle="TableStyleMedium2" defaultPivotStyle="PivotStyleLight16"/>
  <colors>
    <mruColors>
      <color rgb="FFE7E8FF"/>
      <color rgb="FFEBFEFF"/>
      <color rgb="FFF2DDFF"/>
      <color rgb="FFF9EFFF"/>
      <color rgb="FFFFEBFD"/>
      <color rgb="FFFFCC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H63"/>
  <sheetViews>
    <sheetView rightToLeft="1" view="pageBreakPreview" zoomScale="80" zoomScaleNormal="90" zoomScaleSheetLayoutView="80" workbookViewId="0"/>
  </sheetViews>
  <sheetFormatPr defaultColWidth="9" defaultRowHeight="15.3" x14ac:dyDescent="0.3"/>
  <cols>
    <col min="1" max="1" width="1.36328125" style="1" customWidth="1"/>
    <col min="2" max="2" width="14.7265625" style="1" customWidth="1"/>
    <col min="3" max="3" width="10.36328125" style="1" customWidth="1"/>
    <col min="4" max="4" width="85.81640625" style="1" customWidth="1"/>
    <col min="5" max="7" width="18.7265625" style="1" customWidth="1"/>
    <col min="8" max="16384" width="9" style="1"/>
  </cols>
  <sheetData>
    <row r="1" spans="2:8" ht="9.85" customHeight="1" thickBot="1" x14ac:dyDescent="0.35">
      <c r="D1" s="8"/>
      <c r="E1" s="7"/>
      <c r="F1" s="7"/>
      <c r="G1" s="7"/>
    </row>
    <row r="2" spans="2:8" x14ac:dyDescent="0.3">
      <c r="B2" s="87" t="s">
        <v>67</v>
      </c>
      <c r="C2" s="88"/>
      <c r="D2" s="30" t="s">
        <v>11</v>
      </c>
      <c r="E2" s="31">
        <v>1</v>
      </c>
      <c r="F2" s="31">
        <v>2</v>
      </c>
      <c r="G2" s="31">
        <v>3</v>
      </c>
    </row>
    <row r="3" spans="2:8" x14ac:dyDescent="0.3">
      <c r="B3" s="89"/>
      <c r="C3" s="90"/>
      <c r="D3" s="22" t="s">
        <v>0</v>
      </c>
      <c r="E3" s="23"/>
      <c r="F3" s="23"/>
      <c r="G3" s="23"/>
    </row>
    <row r="4" spans="2:8" x14ac:dyDescent="0.3">
      <c r="B4" s="89"/>
      <c r="C4" s="90"/>
      <c r="D4" s="22" t="s">
        <v>15</v>
      </c>
      <c r="E4" s="23"/>
      <c r="F4" s="23"/>
      <c r="G4" s="23"/>
    </row>
    <row r="5" spans="2:8" x14ac:dyDescent="0.3">
      <c r="B5" s="89"/>
      <c r="C5" s="90"/>
      <c r="D5" s="22" t="s">
        <v>1</v>
      </c>
      <c r="E5" s="24"/>
      <c r="F5" s="24"/>
      <c r="G5" s="24"/>
    </row>
    <row r="6" spans="2:8" x14ac:dyDescent="0.3">
      <c r="B6" s="89"/>
      <c r="C6" s="90"/>
      <c r="D6" s="22" t="s">
        <v>2</v>
      </c>
      <c r="E6" s="25"/>
      <c r="F6" s="25"/>
      <c r="G6" s="25"/>
    </row>
    <row r="7" spans="2:8" ht="15.85" thickBot="1" x14ac:dyDescent="0.35">
      <c r="B7" s="28" t="s">
        <v>14</v>
      </c>
      <c r="C7" s="29" t="s">
        <v>3</v>
      </c>
      <c r="D7" s="26" t="s">
        <v>13</v>
      </c>
      <c r="E7" s="27"/>
      <c r="F7" s="27"/>
      <c r="G7" s="27"/>
    </row>
    <row r="8" spans="2:8" x14ac:dyDescent="0.3">
      <c r="B8" s="91" t="s">
        <v>6</v>
      </c>
      <c r="C8" s="38"/>
      <c r="D8" s="39" t="s">
        <v>4</v>
      </c>
      <c r="E8" s="100"/>
      <c r="F8" s="101"/>
      <c r="G8" s="134"/>
    </row>
    <row r="9" spans="2:8" x14ac:dyDescent="0.3">
      <c r="B9" s="92"/>
      <c r="C9" s="14" t="s">
        <v>31</v>
      </c>
      <c r="D9" s="9" t="s">
        <v>68</v>
      </c>
      <c r="E9" s="3"/>
      <c r="F9" s="3"/>
      <c r="G9" s="11"/>
    </row>
    <row r="10" spans="2:8" ht="30.55" x14ac:dyDescent="0.3">
      <c r="B10" s="92"/>
      <c r="C10" s="14" t="s">
        <v>32</v>
      </c>
      <c r="D10" s="9" t="s">
        <v>35</v>
      </c>
      <c r="E10" s="3"/>
      <c r="F10" s="3"/>
      <c r="G10" s="11"/>
    </row>
    <row r="11" spans="2:8" ht="45.85" x14ac:dyDescent="0.3">
      <c r="B11" s="92"/>
      <c r="C11" s="14" t="s">
        <v>33</v>
      </c>
      <c r="D11" s="9" t="s">
        <v>36</v>
      </c>
      <c r="E11" s="3"/>
      <c r="F11" s="3"/>
      <c r="G11" s="3"/>
    </row>
    <row r="12" spans="2:8" ht="46.4" thickBot="1" x14ac:dyDescent="0.35">
      <c r="B12" s="92"/>
      <c r="C12" s="18" t="s">
        <v>34</v>
      </c>
      <c r="D12" s="17" t="s">
        <v>37</v>
      </c>
      <c r="E12" s="19"/>
      <c r="F12" s="19"/>
      <c r="G12" s="19"/>
    </row>
    <row r="13" spans="2:8" x14ac:dyDescent="0.3">
      <c r="B13" s="92"/>
      <c r="C13" s="20"/>
      <c r="D13" s="21" t="s">
        <v>5</v>
      </c>
      <c r="E13" s="97"/>
      <c r="F13" s="98"/>
      <c r="G13" s="99"/>
    </row>
    <row r="14" spans="2:8" ht="31.1" thickBot="1" x14ac:dyDescent="0.35">
      <c r="B14" s="93"/>
      <c r="C14" s="33" t="s">
        <v>38</v>
      </c>
      <c r="D14" s="13" t="s">
        <v>39</v>
      </c>
      <c r="E14" s="44"/>
      <c r="F14" s="48"/>
      <c r="G14" s="47"/>
      <c r="H14" s="10"/>
    </row>
    <row r="15" spans="2:8" x14ac:dyDescent="0.3">
      <c r="B15" s="91" t="s">
        <v>40</v>
      </c>
      <c r="C15" s="137" t="s">
        <v>41</v>
      </c>
      <c r="D15" s="12" t="s">
        <v>44</v>
      </c>
      <c r="E15" s="138"/>
      <c r="F15" s="5"/>
      <c r="G15" s="139"/>
    </row>
    <row r="16" spans="2:8" ht="45.85" x14ac:dyDescent="0.3">
      <c r="B16" s="92"/>
      <c r="C16" s="15" t="s">
        <v>42</v>
      </c>
      <c r="D16" s="9" t="s">
        <v>45</v>
      </c>
      <c r="E16" s="49"/>
      <c r="F16" s="135"/>
      <c r="G16" s="136"/>
    </row>
    <row r="17" spans="2:7" ht="61.65" thickBot="1" x14ac:dyDescent="0.35">
      <c r="B17" s="93"/>
      <c r="C17" s="16" t="s">
        <v>43</v>
      </c>
      <c r="D17" s="13" t="s">
        <v>46</v>
      </c>
      <c r="E17" s="44"/>
      <c r="F17" s="48"/>
      <c r="G17" s="47"/>
    </row>
    <row r="18" spans="2:7" ht="15.85" thickBot="1" x14ac:dyDescent="0.35">
      <c r="B18"/>
      <c r="C18"/>
      <c r="D18"/>
      <c r="E18"/>
      <c r="F18"/>
      <c r="G18"/>
    </row>
    <row r="19" spans="2:7" ht="15.85" thickBot="1" x14ac:dyDescent="0.35">
      <c r="B19"/>
      <c r="C19" s="34" t="s">
        <v>12</v>
      </c>
      <c r="D19" s="40" t="s">
        <v>19</v>
      </c>
      <c r="E19" s="94"/>
      <c r="F19" s="95"/>
      <c r="G19" s="96"/>
    </row>
    <row r="20" spans="2:7" x14ac:dyDescent="0.3">
      <c r="B20"/>
      <c r="C20" s="35">
        <v>9.1</v>
      </c>
      <c r="D20" s="41" t="s">
        <v>47</v>
      </c>
      <c r="E20" s="42"/>
      <c r="F20" s="5"/>
      <c r="G20" s="45"/>
    </row>
    <row r="21" spans="2:7" ht="30.55" x14ac:dyDescent="0.3">
      <c r="B21"/>
      <c r="C21" s="35">
        <v>9.1999999999999993</v>
      </c>
      <c r="D21" s="41" t="s">
        <v>50</v>
      </c>
      <c r="E21" s="43"/>
      <c r="F21" s="4"/>
      <c r="G21" s="32"/>
    </row>
    <row r="22" spans="2:7" ht="30.55" x14ac:dyDescent="0.3">
      <c r="B22"/>
      <c r="C22" s="35">
        <v>9.3000000000000007</v>
      </c>
      <c r="D22" s="41" t="s">
        <v>16</v>
      </c>
      <c r="E22" s="43"/>
      <c r="F22" s="4"/>
      <c r="G22" s="32"/>
    </row>
    <row r="23" spans="2:7" ht="30.55" x14ac:dyDescent="0.3">
      <c r="B23"/>
      <c r="C23" s="35">
        <v>9.4</v>
      </c>
      <c r="D23" s="41" t="s">
        <v>51</v>
      </c>
      <c r="E23" s="43"/>
      <c r="F23" s="4"/>
      <c r="G23" s="32"/>
    </row>
    <row r="24" spans="2:7" ht="30.55" x14ac:dyDescent="0.3">
      <c r="B24"/>
      <c r="C24" s="35">
        <v>9.5</v>
      </c>
      <c r="D24" s="41" t="s">
        <v>52</v>
      </c>
      <c r="E24" s="43"/>
      <c r="F24" s="4"/>
      <c r="G24" s="32"/>
    </row>
    <row r="25" spans="2:7" ht="30.55" x14ac:dyDescent="0.3">
      <c r="B25"/>
      <c r="C25" s="35">
        <v>9.6</v>
      </c>
      <c r="D25" s="41" t="s">
        <v>53</v>
      </c>
      <c r="E25" s="43"/>
      <c r="F25" s="4"/>
      <c r="G25" s="32"/>
    </row>
    <row r="26" spans="2:7" ht="30.55" x14ac:dyDescent="0.3">
      <c r="B26"/>
      <c r="C26" s="35">
        <v>9.6999999999999993</v>
      </c>
      <c r="D26" s="41" t="s">
        <v>54</v>
      </c>
      <c r="E26" s="43"/>
      <c r="F26" s="4"/>
      <c r="G26" s="32"/>
    </row>
    <row r="27" spans="2:7" ht="30.55" x14ac:dyDescent="0.3">
      <c r="B27"/>
      <c r="C27" s="35">
        <v>9.8000000000000007</v>
      </c>
      <c r="D27" s="41" t="s">
        <v>55</v>
      </c>
      <c r="E27" s="43"/>
      <c r="F27" s="4"/>
      <c r="G27" s="32"/>
    </row>
    <row r="28" spans="2:7" ht="30.55" x14ac:dyDescent="0.3">
      <c r="B28"/>
      <c r="C28" s="35">
        <v>9.9</v>
      </c>
      <c r="D28" s="41" t="s">
        <v>56</v>
      </c>
      <c r="E28" s="43"/>
      <c r="F28" s="4"/>
      <c r="G28" s="46"/>
    </row>
    <row r="29" spans="2:7" ht="30.55" x14ac:dyDescent="0.3">
      <c r="B29"/>
      <c r="C29" s="36" t="s">
        <v>48</v>
      </c>
      <c r="D29" s="41" t="s">
        <v>57</v>
      </c>
      <c r="E29" s="43"/>
      <c r="F29" s="4"/>
      <c r="G29" s="32"/>
    </row>
    <row r="30" spans="2:7" x14ac:dyDescent="0.3">
      <c r="B30"/>
      <c r="C30" s="35">
        <v>9.11</v>
      </c>
      <c r="D30" s="41" t="s">
        <v>58</v>
      </c>
      <c r="E30" s="43"/>
      <c r="F30" s="4"/>
      <c r="G30" s="32"/>
    </row>
    <row r="31" spans="2:7" x14ac:dyDescent="0.3">
      <c r="B31"/>
      <c r="C31" s="35">
        <v>9.1199999999999992</v>
      </c>
      <c r="D31" s="41" t="s">
        <v>59</v>
      </c>
      <c r="E31" s="43"/>
      <c r="F31" s="4"/>
      <c r="G31" s="32"/>
    </row>
    <row r="32" spans="2:7" x14ac:dyDescent="0.3">
      <c r="B32"/>
      <c r="C32" s="35">
        <v>9.1300000000000008</v>
      </c>
      <c r="D32" s="41" t="s">
        <v>17</v>
      </c>
      <c r="E32" s="43"/>
      <c r="F32" s="4"/>
      <c r="G32" s="32"/>
    </row>
    <row r="33" spans="2:7" x14ac:dyDescent="0.3">
      <c r="B33"/>
      <c r="C33" s="35">
        <v>9.14</v>
      </c>
      <c r="D33" s="41" t="s">
        <v>60</v>
      </c>
      <c r="E33" s="43"/>
      <c r="F33" s="4"/>
      <c r="G33" s="32"/>
    </row>
    <row r="34" spans="2:7" x14ac:dyDescent="0.3">
      <c r="B34"/>
      <c r="C34" s="35">
        <v>9.15</v>
      </c>
      <c r="D34" s="41" t="s">
        <v>61</v>
      </c>
      <c r="E34" s="43"/>
      <c r="F34" s="4"/>
      <c r="G34" s="32"/>
    </row>
    <row r="35" spans="2:7" x14ac:dyDescent="0.3">
      <c r="B35"/>
      <c r="C35" s="35">
        <v>9.16</v>
      </c>
      <c r="D35" s="41" t="s">
        <v>62</v>
      </c>
      <c r="E35" s="43"/>
      <c r="F35" s="4"/>
      <c r="G35" s="32"/>
    </row>
    <row r="36" spans="2:7" ht="76.400000000000006" x14ac:dyDescent="0.3">
      <c r="B36"/>
      <c r="C36" s="35">
        <v>9.17</v>
      </c>
      <c r="D36" s="41" t="s">
        <v>63</v>
      </c>
      <c r="E36" s="43"/>
      <c r="F36" s="4"/>
      <c r="G36" s="32"/>
    </row>
    <row r="37" spans="2:7" ht="30.55" x14ac:dyDescent="0.3">
      <c r="B37"/>
      <c r="C37" s="35">
        <v>9.18</v>
      </c>
      <c r="D37" s="41" t="s">
        <v>64</v>
      </c>
      <c r="E37" s="43"/>
      <c r="F37" s="4"/>
      <c r="G37" s="32"/>
    </row>
    <row r="38" spans="2:7" ht="30.55" x14ac:dyDescent="0.3">
      <c r="C38" s="35">
        <v>9.19</v>
      </c>
      <c r="D38" s="41" t="s">
        <v>18</v>
      </c>
      <c r="E38" s="43"/>
      <c r="F38" s="4"/>
      <c r="G38" s="32"/>
    </row>
    <row r="39" spans="2:7" x14ac:dyDescent="0.3">
      <c r="C39" s="36" t="s">
        <v>49</v>
      </c>
      <c r="D39" s="41" t="s">
        <v>65</v>
      </c>
      <c r="E39" s="43"/>
      <c r="F39" s="4"/>
      <c r="G39" s="32"/>
    </row>
    <row r="40" spans="2:7" ht="30.55" x14ac:dyDescent="0.3">
      <c r="C40" s="37">
        <v>9.2100000000000009</v>
      </c>
      <c r="D40" s="41" t="s">
        <v>66</v>
      </c>
      <c r="E40" s="43"/>
      <c r="F40" s="4"/>
      <c r="G40" s="32"/>
    </row>
    <row r="47" spans="2:7" x14ac:dyDescent="0.3">
      <c r="C47" s="2"/>
      <c r="D47" s="2"/>
      <c r="E47" s="2"/>
      <c r="F47" s="2"/>
      <c r="G47" s="2"/>
    </row>
    <row r="48" spans="2:7" x14ac:dyDescent="0.3">
      <c r="C48" s="2"/>
      <c r="D48" s="2"/>
      <c r="E48" s="2"/>
      <c r="F48" s="2"/>
      <c r="G48" s="2"/>
    </row>
    <row r="49" spans="3:7" x14ac:dyDescent="0.3">
      <c r="C49" s="2"/>
      <c r="D49" s="2"/>
      <c r="E49" s="2"/>
      <c r="F49" s="2"/>
      <c r="G49" s="2"/>
    </row>
    <row r="50" spans="3:7" x14ac:dyDescent="0.3">
      <c r="C50" s="2"/>
      <c r="D50" s="2"/>
      <c r="E50" s="2"/>
      <c r="F50" s="2"/>
      <c r="G50" s="2"/>
    </row>
    <row r="51" spans="3:7" x14ac:dyDescent="0.3">
      <c r="C51" s="2"/>
      <c r="D51" s="6"/>
      <c r="E51" s="2"/>
      <c r="F51" s="2"/>
      <c r="G51" s="2"/>
    </row>
    <row r="52" spans="3:7" x14ac:dyDescent="0.3">
      <c r="C52" s="2"/>
      <c r="D52" s="2"/>
      <c r="E52" s="2"/>
      <c r="F52" s="2"/>
      <c r="G52" s="2"/>
    </row>
    <row r="53" spans="3:7" x14ac:dyDescent="0.3">
      <c r="C53" s="2"/>
      <c r="D53" s="2"/>
      <c r="E53" s="2"/>
      <c r="F53" s="2"/>
      <c r="G53" s="2"/>
    </row>
    <row r="54" spans="3:7" x14ac:dyDescent="0.3">
      <c r="C54" s="2"/>
      <c r="D54" s="2"/>
      <c r="E54" s="2"/>
      <c r="F54" s="2"/>
      <c r="G54" s="2"/>
    </row>
    <row r="55" spans="3:7" x14ac:dyDescent="0.3">
      <c r="C55" s="2"/>
      <c r="D55" s="2"/>
      <c r="E55" s="2"/>
      <c r="F55" s="2"/>
      <c r="G55" s="2"/>
    </row>
    <row r="56" spans="3:7" x14ac:dyDescent="0.3">
      <c r="C56" s="2"/>
      <c r="D56" s="2"/>
      <c r="E56" s="2"/>
      <c r="F56" s="2"/>
      <c r="G56" s="2"/>
    </row>
    <row r="57" spans="3:7" x14ac:dyDescent="0.3">
      <c r="C57" s="2"/>
      <c r="D57" s="2"/>
      <c r="E57" s="2"/>
      <c r="F57" s="2"/>
      <c r="G57" s="2"/>
    </row>
    <row r="58" spans="3:7" x14ac:dyDescent="0.3">
      <c r="C58" s="2"/>
      <c r="D58" s="2"/>
      <c r="E58" s="2"/>
      <c r="F58" s="2"/>
      <c r="G58" s="2"/>
    </row>
    <row r="59" spans="3:7" x14ac:dyDescent="0.3">
      <c r="C59" s="2"/>
      <c r="D59" s="2"/>
      <c r="E59" s="2"/>
      <c r="F59" s="2"/>
      <c r="G59" s="2"/>
    </row>
    <row r="60" spans="3:7" x14ac:dyDescent="0.3">
      <c r="C60" s="2"/>
      <c r="D60" s="2"/>
      <c r="E60" s="2"/>
      <c r="F60" s="2"/>
      <c r="G60" s="2"/>
    </row>
    <row r="61" spans="3:7" x14ac:dyDescent="0.3">
      <c r="C61" s="2"/>
      <c r="D61" s="2"/>
      <c r="E61" s="2"/>
      <c r="F61" s="2"/>
      <c r="G61" s="2"/>
    </row>
    <row r="62" spans="3:7" x14ac:dyDescent="0.3">
      <c r="C62" s="2"/>
      <c r="D62" s="2"/>
      <c r="E62" s="2"/>
      <c r="F62" s="2"/>
      <c r="G62" s="2"/>
    </row>
    <row r="63" spans="3:7" x14ac:dyDescent="0.3">
      <c r="C63" s="2"/>
      <c r="D63" s="2"/>
      <c r="E63" s="2"/>
      <c r="F63" s="2"/>
      <c r="G63" s="2"/>
    </row>
  </sheetData>
  <mergeCells count="6">
    <mergeCell ref="B2:C6"/>
    <mergeCell ref="B8:B14"/>
    <mergeCell ref="E19:G19"/>
    <mergeCell ref="E13:G13"/>
    <mergeCell ref="E8:G8"/>
    <mergeCell ref="B15:B17"/>
  </mergeCells>
  <phoneticPr fontId="6" type="noConversion"/>
  <conditionalFormatting sqref="E8">
    <cfRule type="containsText" dxfId="40" priority="298" operator="containsText" text="ל.ר.">
      <formula>NOT(ISERROR(SEARCH("ל.ר.",E8)))</formula>
    </cfRule>
    <cfRule type="containsText" dxfId="39" priority="299" operator="containsText" text="$">
      <formula>NOT(ISERROR(SEARCH("$",E8)))</formula>
    </cfRule>
    <cfRule type="containsText" dxfId="38" priority="300" operator="containsText" text="X">
      <formula>NOT(ISERROR(SEARCH("X",E8)))</formula>
    </cfRule>
    <cfRule type="containsText" dxfId="37" priority="301" operator="containsText" text="V">
      <formula>NOT(ISERROR(SEARCH("V",E8)))</formula>
    </cfRule>
  </conditionalFormatting>
  <conditionalFormatting sqref="E13">
    <cfRule type="containsText" dxfId="36" priority="274" operator="containsText" text="ל.ר.">
      <formula>NOT(ISERROR(SEARCH("ל.ר.",E13)))</formula>
    </cfRule>
    <cfRule type="containsText" dxfId="35" priority="275" operator="containsText" text="$">
      <formula>NOT(ISERROR(SEARCH("$",E13)))</formula>
    </cfRule>
    <cfRule type="containsText" dxfId="34" priority="276" operator="containsText" text="X">
      <formula>NOT(ISERROR(SEARCH("X",E13)))</formula>
    </cfRule>
    <cfRule type="containsText" dxfId="33" priority="277" operator="containsText" text="V">
      <formula>NOT(ISERROR(SEARCH("V",E13)))</formula>
    </cfRule>
  </conditionalFormatting>
  <conditionalFormatting sqref="E13">
    <cfRule type="notContainsBlanks" dxfId="32" priority="303">
      <formula>LEN(TRIM(E13))&gt;0</formula>
    </cfRule>
  </conditionalFormatting>
  <conditionalFormatting sqref="F15:G15 E9:G12 G25:G34 F17:G17 G37:G39 E22:F40">
    <cfRule type="containsText" dxfId="31" priority="226" operator="containsText" text="V">
      <formula>NOT(ISERROR(SEARCH("V",E9)))</formula>
    </cfRule>
    <cfRule type="expression" dxfId="30" priority="227">
      <formula>E9="ל.ר."</formula>
    </cfRule>
    <cfRule type="containsText" dxfId="29" priority="228" operator="containsText" text="X">
      <formula>NOT(ISERROR(SEARCH("X",E9)))</formula>
    </cfRule>
    <cfRule type="notContainsBlanks" dxfId="28" priority="229">
      <formula>LEN(TRIM(E9))&gt;0</formula>
    </cfRule>
  </conditionalFormatting>
  <conditionalFormatting sqref="E20:G21 G21:G23 G36">
    <cfRule type="containsText" dxfId="27" priority="214" operator="containsText" text="V">
      <formula>NOT(ISERROR(SEARCH("V",E20)))</formula>
    </cfRule>
    <cfRule type="expression" dxfId="26" priority="215">
      <formula>E20="ל.ר."</formula>
    </cfRule>
    <cfRule type="containsText" dxfId="25" priority="216" operator="containsText" text="X">
      <formula>NOT(ISERROR(SEARCH("X",E20)))</formula>
    </cfRule>
    <cfRule type="notContainsBlanks" dxfId="24" priority="217">
      <formula>LEN(TRIM(E20))&gt;0</formula>
    </cfRule>
  </conditionalFormatting>
  <conditionalFormatting sqref="E19">
    <cfRule type="containsText" dxfId="23" priority="137" operator="containsText" text="ל.ר.">
      <formula>NOT(ISERROR(SEARCH("ל.ר.",E19)))</formula>
    </cfRule>
    <cfRule type="containsText" dxfId="22" priority="138" operator="containsText" text="$">
      <formula>NOT(ISERROR(SEARCH("$",E19)))</formula>
    </cfRule>
    <cfRule type="containsText" dxfId="21" priority="139" operator="containsText" text="X">
      <formula>NOT(ISERROR(SEARCH("X",E19)))</formula>
    </cfRule>
    <cfRule type="containsText" dxfId="20" priority="140" operator="containsText" text="V">
      <formula>NOT(ISERROR(SEARCH("V",E19)))</formula>
    </cfRule>
  </conditionalFormatting>
  <conditionalFormatting sqref="G24 G35 G40">
    <cfRule type="containsText" dxfId="19" priority="101" operator="containsText" text="V">
      <formula>NOT(ISERROR(SEARCH("V",G24)))</formula>
    </cfRule>
    <cfRule type="expression" dxfId="18" priority="102">
      <formula>G24="ל.ר."</formula>
    </cfRule>
    <cfRule type="containsText" dxfId="17" priority="103" operator="containsText" text="X">
      <formula>NOT(ISERROR(SEARCH("X",G24)))</formula>
    </cfRule>
    <cfRule type="notContainsBlanks" dxfId="16" priority="104">
      <formula>LEN(TRIM(G24))&gt;0</formula>
    </cfRule>
  </conditionalFormatting>
  <conditionalFormatting sqref="E17 E14:E15">
    <cfRule type="containsText" dxfId="15" priority="109" operator="containsText" text="V">
      <formula>NOT(ISERROR(SEARCH("V",E14)))</formula>
    </cfRule>
    <cfRule type="expression" dxfId="14" priority="110">
      <formula>E14="ל.ר."</formula>
    </cfRule>
    <cfRule type="containsText" dxfId="13" priority="111" operator="containsText" text="X">
      <formula>NOT(ISERROR(SEARCH("X",E14)))</formula>
    </cfRule>
    <cfRule type="notContainsBlanks" dxfId="12" priority="112">
      <formula>LEN(TRIM(E14))&gt;0</formula>
    </cfRule>
  </conditionalFormatting>
  <conditionalFormatting sqref="E26:G40">
    <cfRule type="containsText" dxfId="11" priority="44" operator="containsText" text="לא רלוונטי">
      <formula>NOT(ISERROR(SEARCH("לא רלוונטי",E26)))</formula>
    </cfRule>
  </conditionalFormatting>
  <conditionalFormatting sqref="E24">
    <cfRule type="containsText" dxfId="10" priority="43" operator="containsText" text="לא רלוונטי">
      <formula>NOT(ISERROR(SEARCH("לא רלוונטי",E24)))</formula>
    </cfRule>
  </conditionalFormatting>
  <conditionalFormatting sqref="E16:G16">
    <cfRule type="containsText" dxfId="9" priority="9" operator="containsText" text="V">
      <formula>NOT(ISERROR(SEARCH("V",E16)))</formula>
    </cfRule>
    <cfRule type="expression" dxfId="8" priority="10">
      <formula>E16="ל.ר."</formula>
    </cfRule>
    <cfRule type="containsText" dxfId="7" priority="11" operator="containsText" text="X">
      <formula>NOT(ISERROR(SEARCH("X",E16)))</formula>
    </cfRule>
    <cfRule type="notContainsBlanks" dxfId="6" priority="12">
      <formula>LEN(TRIM(E16))&gt;0</formula>
    </cfRule>
  </conditionalFormatting>
  <conditionalFormatting sqref="F14:G14">
    <cfRule type="containsText" dxfId="5" priority="1" operator="containsText" text="V">
      <formula>NOT(ISERROR(SEARCH("V",F14)))</formula>
    </cfRule>
    <cfRule type="expression" dxfId="4" priority="2">
      <formula>F14="ל.ר."</formula>
    </cfRule>
    <cfRule type="containsText" dxfId="3" priority="3" operator="containsText" text="X">
      <formula>NOT(ISERROR(SEARCH("X",F14)))</formula>
    </cfRule>
    <cfRule type="notContainsBlanks" dxfId="2" priority="4">
      <formula>LEN(TRIM(F14))&gt;0</formula>
    </cfRule>
  </conditionalFormatting>
  <dataValidations count="1">
    <dataValidation allowBlank="1" showInputMessage="1" sqref="F20:G40 F9:G12 F14:G18 E8:E40" xr:uid="{00000000-0002-0000-0000-000000000000}"/>
  </dataValidations>
  <pageMargins left="0.7" right="0.7" top="0.75" bottom="0.75" header="0.3" footer="0.3"/>
  <pageSetup paperSize="9" scale="45" orientation="portrait" r:id="rId1"/>
  <ignoredErrors>
    <ignoredError sqref="C9:C12 C14 C29 C39" numberStoredAsText="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5CD4F9-8024-49E4-85FE-BA5CD891E878}">
  <dimension ref="B1:J21"/>
  <sheetViews>
    <sheetView rightToLeft="1" tabSelected="1" zoomScale="80" zoomScaleNormal="80" workbookViewId="0"/>
  </sheetViews>
  <sheetFormatPr defaultRowHeight="13.65" x14ac:dyDescent="0.25"/>
  <cols>
    <col min="1" max="1" width="1.90625" customWidth="1"/>
    <col min="2" max="2" width="11.1796875" customWidth="1"/>
    <col min="3" max="3" width="67" customWidth="1"/>
    <col min="4" max="4" width="10.36328125" customWidth="1"/>
    <col min="5" max="5" width="18.36328125" customWidth="1"/>
    <col min="6" max="6" width="6" customWidth="1"/>
    <col min="7" max="7" width="16.90625" customWidth="1"/>
    <col min="8" max="8" width="6" customWidth="1"/>
    <col min="9" max="9" width="18.08984375" customWidth="1"/>
    <col min="10" max="10" width="6" customWidth="1"/>
  </cols>
  <sheetData>
    <row r="1" spans="2:10" ht="11.45" customHeight="1" thickBot="1" x14ac:dyDescent="0.3"/>
    <row r="2" spans="2:10" ht="18" x14ac:dyDescent="0.25">
      <c r="B2" s="119" t="s">
        <v>3</v>
      </c>
      <c r="C2" s="122" t="s">
        <v>20</v>
      </c>
      <c r="D2" s="125" t="s">
        <v>21</v>
      </c>
      <c r="E2" s="128">
        <v>1</v>
      </c>
      <c r="F2" s="129"/>
      <c r="G2" s="128">
        <v>2</v>
      </c>
      <c r="H2" s="129"/>
      <c r="I2" s="128">
        <v>3</v>
      </c>
      <c r="J2" s="129"/>
    </row>
    <row r="3" spans="2:10" x14ac:dyDescent="0.25">
      <c r="B3" s="120"/>
      <c r="C3" s="123"/>
      <c r="D3" s="126"/>
      <c r="E3" s="115">
        <f>'תנאי סף'!E3</f>
        <v>0</v>
      </c>
      <c r="F3" s="116"/>
      <c r="G3" s="115">
        <f>'תנאי סף'!F3</f>
        <v>0</v>
      </c>
      <c r="H3" s="116"/>
      <c r="I3" s="115">
        <f>'תנאי סף'!G3</f>
        <v>0</v>
      </c>
      <c r="J3" s="116"/>
    </row>
    <row r="4" spans="2:10" ht="15.85" thickBot="1" x14ac:dyDescent="0.3">
      <c r="B4" s="121"/>
      <c r="C4" s="124"/>
      <c r="D4" s="127"/>
      <c r="E4" s="61" t="s">
        <v>22</v>
      </c>
      <c r="F4" s="62" t="s">
        <v>7</v>
      </c>
      <c r="G4" s="61" t="s">
        <v>22</v>
      </c>
      <c r="H4" s="62" t="s">
        <v>7</v>
      </c>
      <c r="I4" s="61" t="s">
        <v>22</v>
      </c>
      <c r="J4" s="62" t="s">
        <v>7</v>
      </c>
    </row>
    <row r="5" spans="2:10" ht="18.55" thickBot="1" x14ac:dyDescent="0.3">
      <c r="B5" s="178" t="s">
        <v>76</v>
      </c>
      <c r="C5" s="179" t="s">
        <v>79</v>
      </c>
      <c r="D5" s="180">
        <v>0.2</v>
      </c>
      <c r="E5" s="176"/>
      <c r="F5" s="177">
        <f>MIN(E5*4,20)</f>
        <v>0</v>
      </c>
      <c r="G5" s="176"/>
      <c r="H5" s="177">
        <f>MIN(G5*4,20)</f>
        <v>0</v>
      </c>
      <c r="I5" s="176"/>
      <c r="J5" s="177">
        <f>MIN(I5*4,20)</f>
        <v>0</v>
      </c>
    </row>
    <row r="6" spans="2:10" ht="18" x14ac:dyDescent="0.25">
      <c r="B6" s="113" t="s">
        <v>77</v>
      </c>
      <c r="C6" s="63" t="s">
        <v>81</v>
      </c>
      <c r="D6" s="60">
        <v>0.25</v>
      </c>
      <c r="E6" s="117">
        <f>SUM(F7:F8)</f>
        <v>0</v>
      </c>
      <c r="F6" s="118"/>
      <c r="G6" s="117">
        <f>SUM(H7:H8)</f>
        <v>0</v>
      </c>
      <c r="H6" s="118"/>
      <c r="I6" s="117">
        <f>SUM(J7:J8)</f>
        <v>0</v>
      </c>
      <c r="J6" s="118"/>
    </row>
    <row r="7" spans="2:10" ht="15.3" x14ac:dyDescent="0.25">
      <c r="B7" s="113"/>
      <c r="C7" s="52" t="s">
        <v>82</v>
      </c>
      <c r="D7" s="67">
        <v>0.15</v>
      </c>
      <c r="E7" s="53"/>
      <c r="F7" s="68">
        <f>MAX(MIN(E7*3-9,15),0)</f>
        <v>0</v>
      </c>
      <c r="G7" s="53"/>
      <c r="H7" s="68">
        <f>MAX(MIN(G7*3-9,15),0)</f>
        <v>0</v>
      </c>
      <c r="I7" s="53"/>
      <c r="J7" s="68">
        <f>MAX(MIN(I7*3-9,15),0)</f>
        <v>0</v>
      </c>
    </row>
    <row r="8" spans="2:10" ht="15.85" customHeight="1" thickBot="1" x14ac:dyDescent="0.3">
      <c r="B8" s="114"/>
      <c r="C8" s="52" t="s">
        <v>83</v>
      </c>
      <c r="D8" s="66">
        <v>0.1</v>
      </c>
      <c r="E8" s="51"/>
      <c r="F8" s="68">
        <f>MAX(MIN(E8*5-5,10),0)</f>
        <v>0</v>
      </c>
      <c r="G8" s="51"/>
      <c r="H8" s="68">
        <f>MAX(MIN(G8*5-5,10),0)</f>
        <v>0</v>
      </c>
      <c r="I8" s="51"/>
      <c r="J8" s="68">
        <f>MAX(MIN(I8*5-5,10),0)</f>
        <v>0</v>
      </c>
    </row>
    <row r="9" spans="2:10" ht="18" x14ac:dyDescent="0.25">
      <c r="B9" s="102" t="s">
        <v>78</v>
      </c>
      <c r="C9" s="64" t="s">
        <v>84</v>
      </c>
      <c r="D9" s="65">
        <v>0.45</v>
      </c>
      <c r="E9" s="104">
        <f>SUM(F10:F14)*10*$D$9</f>
        <v>0</v>
      </c>
      <c r="F9" s="105"/>
      <c r="G9" s="104">
        <f>SUM(H10:H14)*10*$D$9</f>
        <v>0</v>
      </c>
      <c r="H9" s="105"/>
      <c r="I9" s="104">
        <f>SUM(J10:J14)*10*$D$9</f>
        <v>0</v>
      </c>
      <c r="J9" s="105"/>
    </row>
    <row r="10" spans="2:10" ht="40.950000000000003" x14ac:dyDescent="0.25">
      <c r="B10" s="103"/>
      <c r="C10" s="69" t="s">
        <v>85</v>
      </c>
      <c r="D10" s="71">
        <v>0.3</v>
      </c>
      <c r="E10" s="55"/>
      <c r="F10" s="56">
        <f>E10*$D10</f>
        <v>0</v>
      </c>
      <c r="G10" s="55"/>
      <c r="H10" s="56">
        <f>G10*$D10</f>
        <v>0</v>
      </c>
      <c r="I10" s="55"/>
      <c r="J10" s="56">
        <f>I10*$D10</f>
        <v>0</v>
      </c>
    </row>
    <row r="11" spans="2:10" ht="15.3" customHeight="1" x14ac:dyDescent="0.25">
      <c r="B11" s="103"/>
      <c r="C11" s="69" t="s">
        <v>86</v>
      </c>
      <c r="D11" s="71">
        <v>0.2</v>
      </c>
      <c r="E11" s="57"/>
      <c r="F11" s="56">
        <f t="shared" ref="F11:F14" si="0">E11*$D11</f>
        <v>0</v>
      </c>
      <c r="G11" s="57"/>
      <c r="H11" s="56">
        <f t="shared" ref="H11" si="1">G11*$D11</f>
        <v>0</v>
      </c>
      <c r="I11" s="57"/>
      <c r="J11" s="56">
        <f t="shared" ref="J11" si="2">I11*$D11</f>
        <v>0</v>
      </c>
    </row>
    <row r="12" spans="2:10" ht="27.3" x14ac:dyDescent="0.25">
      <c r="B12" s="103"/>
      <c r="C12" s="69" t="s">
        <v>87</v>
      </c>
      <c r="D12" s="71">
        <v>0.2</v>
      </c>
      <c r="E12" s="57"/>
      <c r="F12" s="56">
        <f t="shared" si="0"/>
        <v>0</v>
      </c>
      <c r="G12" s="57"/>
      <c r="H12" s="56">
        <f t="shared" ref="H12" si="3">G12*$D12</f>
        <v>0</v>
      </c>
      <c r="I12" s="57"/>
      <c r="J12" s="56">
        <f t="shared" ref="J12" si="4">I12*$D12</f>
        <v>0</v>
      </c>
    </row>
    <row r="13" spans="2:10" ht="27.3" x14ac:dyDescent="0.25">
      <c r="B13" s="103"/>
      <c r="C13" s="69" t="s">
        <v>88</v>
      </c>
      <c r="D13" s="71">
        <v>0.2</v>
      </c>
      <c r="E13" s="57"/>
      <c r="F13" s="56">
        <f t="shared" si="0"/>
        <v>0</v>
      </c>
      <c r="G13" s="57"/>
      <c r="H13" s="56">
        <f t="shared" ref="H13" si="5">G13*$D13</f>
        <v>0</v>
      </c>
      <c r="I13" s="57"/>
      <c r="J13" s="56">
        <f t="shared" ref="J13" si="6">I13*$D13</f>
        <v>0</v>
      </c>
    </row>
    <row r="14" spans="2:10" ht="15.3" customHeight="1" thickBot="1" x14ac:dyDescent="0.3">
      <c r="B14" s="103"/>
      <c r="C14" s="70" t="s">
        <v>89</v>
      </c>
      <c r="D14" s="72">
        <v>0.1</v>
      </c>
      <c r="E14" s="57"/>
      <c r="F14" s="56">
        <f t="shared" si="0"/>
        <v>0</v>
      </c>
      <c r="G14" s="57"/>
      <c r="H14" s="56">
        <f t="shared" ref="H14" si="7">G14*$D14</f>
        <v>0</v>
      </c>
      <c r="I14" s="57"/>
      <c r="J14" s="56">
        <f t="shared" ref="J14" si="8">I14*$D14</f>
        <v>0</v>
      </c>
    </row>
    <row r="15" spans="2:10" ht="18" x14ac:dyDescent="0.25">
      <c r="B15" s="102" t="s">
        <v>80</v>
      </c>
      <c r="C15" s="50" t="s">
        <v>23</v>
      </c>
      <c r="D15" s="54">
        <v>0.1</v>
      </c>
      <c r="E15" s="104">
        <f>SUM(F16:F19)*10*$D$15</f>
        <v>0</v>
      </c>
      <c r="F15" s="105"/>
      <c r="G15" s="104">
        <f>SUM(H16:H19)*10*$D$15</f>
        <v>0</v>
      </c>
      <c r="H15" s="105"/>
      <c r="I15" s="104">
        <f>SUM(J16:J19)*10*$D$15</f>
        <v>0</v>
      </c>
      <c r="J15" s="105"/>
    </row>
    <row r="16" spans="2:10" x14ac:dyDescent="0.25">
      <c r="B16" s="103"/>
      <c r="C16" s="73" t="s">
        <v>90</v>
      </c>
      <c r="D16" s="74">
        <v>0.1</v>
      </c>
      <c r="E16" s="55"/>
      <c r="F16" s="56">
        <f>E16*$D16</f>
        <v>0</v>
      </c>
      <c r="G16" s="55"/>
      <c r="H16" s="56">
        <f>G16*$D16</f>
        <v>0</v>
      </c>
      <c r="I16" s="55"/>
      <c r="J16" s="56">
        <f>I16*$D16</f>
        <v>0</v>
      </c>
    </row>
    <row r="17" spans="2:10" x14ac:dyDescent="0.25">
      <c r="B17" s="103"/>
      <c r="C17" s="73" t="s">
        <v>91</v>
      </c>
      <c r="D17" s="74">
        <v>0.25</v>
      </c>
      <c r="E17" s="57"/>
      <c r="F17" s="56">
        <f t="shared" ref="F17:H17" si="9">E17*$D17</f>
        <v>0</v>
      </c>
      <c r="G17" s="57"/>
      <c r="H17" s="56">
        <f t="shared" si="9"/>
        <v>0</v>
      </c>
      <c r="I17" s="57"/>
      <c r="J17" s="56">
        <f t="shared" ref="J17" si="10">I17*$D17</f>
        <v>0</v>
      </c>
    </row>
    <row r="18" spans="2:10" x14ac:dyDescent="0.25">
      <c r="B18" s="103"/>
      <c r="C18" s="73" t="s">
        <v>92</v>
      </c>
      <c r="D18" s="74">
        <v>0.5</v>
      </c>
      <c r="E18" s="57"/>
      <c r="F18" s="56">
        <f t="shared" ref="F18:H18" si="11">E18*$D18</f>
        <v>0</v>
      </c>
      <c r="G18" s="57"/>
      <c r="H18" s="56">
        <f t="shared" si="11"/>
        <v>0</v>
      </c>
      <c r="I18" s="57"/>
      <c r="J18" s="56">
        <f t="shared" ref="J18" si="12">I18*$D18</f>
        <v>0</v>
      </c>
    </row>
    <row r="19" spans="2:10" x14ac:dyDescent="0.25">
      <c r="B19" s="103"/>
      <c r="C19" s="73" t="s">
        <v>93</v>
      </c>
      <c r="D19" s="74">
        <v>0.15</v>
      </c>
      <c r="E19" s="57"/>
      <c r="F19" s="56">
        <f t="shared" ref="F19:H19" si="13">E19*$D19</f>
        <v>0</v>
      </c>
      <c r="G19" s="57"/>
      <c r="H19" s="56">
        <f t="shared" si="13"/>
        <v>0</v>
      </c>
      <c r="I19" s="57"/>
      <c r="J19" s="56">
        <f t="shared" ref="J19" si="14">I19*$D19</f>
        <v>0</v>
      </c>
    </row>
    <row r="20" spans="2:10" ht="17.45" thickBot="1" x14ac:dyDescent="0.3">
      <c r="B20" s="106" t="s">
        <v>24</v>
      </c>
      <c r="C20" s="107"/>
      <c r="D20" s="58">
        <f>SUM(D5:D6,D9,D15)</f>
        <v>1</v>
      </c>
      <c r="E20" s="108">
        <f>SUM(F5,E6,E9,E15)</f>
        <v>0</v>
      </c>
      <c r="F20" s="109"/>
      <c r="G20" s="108">
        <f t="shared" ref="G20:J20" si="15">SUM(H5,G6,G9,G15)</f>
        <v>0</v>
      </c>
      <c r="H20" s="109"/>
      <c r="I20" s="108">
        <f t="shared" ref="I20:J20" si="16">SUM(J5,I6,I9,I15)</f>
        <v>0</v>
      </c>
      <c r="J20" s="109"/>
    </row>
    <row r="21" spans="2:10" ht="15.85" thickBot="1" x14ac:dyDescent="0.3">
      <c r="B21" s="110" t="s">
        <v>25</v>
      </c>
      <c r="C21" s="111"/>
      <c r="D21" s="59">
        <v>70</v>
      </c>
      <c r="E21" s="112" t="str">
        <f>IF(E20&gt;=$D$21,"V","X")</f>
        <v>X</v>
      </c>
      <c r="F21" s="112"/>
      <c r="G21" s="112" t="str">
        <f>IF(G20&gt;=$D$21,"V","X")</f>
        <v>X</v>
      </c>
      <c r="H21" s="112"/>
      <c r="I21" s="112" t="str">
        <f>IF(I20&gt;=$D$21,"V","X")</f>
        <v>X</v>
      </c>
      <c r="J21" s="112"/>
    </row>
  </sheetData>
  <mergeCells count="29">
    <mergeCell ref="E3:F3"/>
    <mergeCell ref="G3:H3"/>
    <mergeCell ref="I3:J3"/>
    <mergeCell ref="B6:B8"/>
    <mergeCell ref="E6:F6"/>
    <mergeCell ref="G6:H6"/>
    <mergeCell ref="I6:J6"/>
    <mergeCell ref="B2:B4"/>
    <mergeCell ref="C2:C4"/>
    <mergeCell ref="D2:D4"/>
    <mergeCell ref="E2:F2"/>
    <mergeCell ref="G2:H2"/>
    <mergeCell ref="I2:J2"/>
    <mergeCell ref="B15:B19"/>
    <mergeCell ref="E15:F15"/>
    <mergeCell ref="G15:H15"/>
    <mergeCell ref="I15:J15"/>
    <mergeCell ref="B20:C20"/>
    <mergeCell ref="E20:F20"/>
    <mergeCell ref="G20:H20"/>
    <mergeCell ref="I20:J20"/>
    <mergeCell ref="B21:C21"/>
    <mergeCell ref="E21:F21"/>
    <mergeCell ref="G21:H21"/>
    <mergeCell ref="I21:J21"/>
    <mergeCell ref="E9:F9"/>
    <mergeCell ref="G9:H9"/>
    <mergeCell ref="I9:J9"/>
    <mergeCell ref="B9:B14"/>
  </mergeCells>
  <conditionalFormatting sqref="E21:J21">
    <cfRule type="expression" dxfId="1" priority="1">
      <formula>E21="X"</formula>
    </cfRule>
    <cfRule type="expression" dxfId="0" priority="2">
      <formula>E21="V"</formula>
    </cfRule>
  </conditionalFormatting>
  <pageMargins left="0.7" right="0.7" top="0.75" bottom="0.75" header="0.3" footer="0.3"/>
  <pageSetup orientation="portrait" r:id="rId1"/>
  <ignoredErrors>
    <ignoredError sqref="E9:F9 E15:F15 F10 F11 F12 F13 F14 F16:F19 H10:H14 J10:J14 G15:J15 H16:H19 J16:J19 G9:J9" unlockedFormula="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B1D149-F3BE-40E7-9D05-BEC087712260}">
  <dimension ref="A1:F16"/>
  <sheetViews>
    <sheetView rightToLeft="1" workbookViewId="0"/>
  </sheetViews>
  <sheetFormatPr defaultRowHeight="13.65" x14ac:dyDescent="0.25"/>
  <cols>
    <col min="1" max="1" width="2.453125" customWidth="1"/>
    <col min="2" max="2" width="9" customWidth="1"/>
    <col min="3" max="3" width="28.1796875" bestFit="1" customWidth="1"/>
    <col min="4" max="6" width="12.6328125" customWidth="1"/>
  </cols>
  <sheetData>
    <row r="1" spans="1:6" ht="14.2" thickBot="1" x14ac:dyDescent="0.3">
      <c r="A1" s="85">
        <v>1.17</v>
      </c>
    </row>
    <row r="2" spans="1:6" ht="14.2" x14ac:dyDescent="0.25">
      <c r="A2" s="75"/>
      <c r="B2" s="141" t="s">
        <v>26</v>
      </c>
      <c r="C2" s="145"/>
      <c r="D2" s="146">
        <v>1</v>
      </c>
      <c r="E2" s="146">
        <v>2</v>
      </c>
      <c r="F2" s="149">
        <v>3</v>
      </c>
    </row>
    <row r="3" spans="1:6" ht="13.65" customHeight="1" thickBot="1" x14ac:dyDescent="0.3">
      <c r="A3" s="76"/>
      <c r="B3" s="142"/>
      <c r="C3" s="140"/>
      <c r="D3" s="147">
        <f>איכות!E3</f>
        <v>0</v>
      </c>
      <c r="E3" s="147">
        <f>איכות!G3</f>
        <v>0</v>
      </c>
      <c r="F3" s="143">
        <f>איכות!I3</f>
        <v>0</v>
      </c>
    </row>
    <row r="4" spans="1:6" x14ac:dyDescent="0.25">
      <c r="A4" s="76"/>
      <c r="B4" s="167" t="s">
        <v>69</v>
      </c>
      <c r="C4" s="168" t="s">
        <v>75</v>
      </c>
      <c r="D4" s="174"/>
      <c r="E4" s="174"/>
      <c r="F4" s="175"/>
    </row>
    <row r="5" spans="1:6" ht="14.2" thickBot="1" x14ac:dyDescent="0.3">
      <c r="A5" s="76"/>
      <c r="B5" s="169" t="s">
        <v>70</v>
      </c>
      <c r="C5" s="170" t="s">
        <v>74</v>
      </c>
      <c r="D5" s="148"/>
      <c r="E5" s="148"/>
      <c r="F5" s="144"/>
    </row>
    <row r="6" spans="1:6" ht="14.2" x14ac:dyDescent="0.25">
      <c r="A6" s="76"/>
      <c r="B6" s="165">
        <v>0.85</v>
      </c>
      <c r="C6" s="163" t="s">
        <v>71</v>
      </c>
      <c r="D6" s="160">
        <f>IFERROR((MIN($D$4:$F$4)/D4*100),0)</f>
        <v>0</v>
      </c>
      <c r="E6" s="160">
        <f>IFERROR((MIN($D$4:$F$4)/E4*100),0)</f>
        <v>0</v>
      </c>
      <c r="F6" s="161">
        <f>IFERROR((MIN($D$4:$F$4)/F4*100),0)</f>
        <v>0</v>
      </c>
    </row>
    <row r="7" spans="1:6" ht="14.75" thickBot="1" x14ac:dyDescent="0.3">
      <c r="A7" s="76"/>
      <c r="B7" s="166">
        <v>0.15</v>
      </c>
      <c r="C7" s="164" t="s">
        <v>72</v>
      </c>
      <c r="D7" s="162">
        <f>IFERROR((MIN($D$5:$F$5)/D5*100),0)</f>
        <v>0</v>
      </c>
      <c r="E7" s="162">
        <f t="shared" ref="E7:F7" si="0">IFERROR((MIN($D$5:$F$5)/E5*100),0)</f>
        <v>0</v>
      </c>
      <c r="F7" s="162">
        <f t="shared" si="0"/>
        <v>0</v>
      </c>
    </row>
    <row r="8" spans="1:6" ht="14.75" thickBot="1" x14ac:dyDescent="0.35">
      <c r="A8" s="76"/>
      <c r="B8" s="171">
        <f>SUM(B6:B7)</f>
        <v>1</v>
      </c>
      <c r="C8" s="172" t="s">
        <v>73</v>
      </c>
      <c r="D8" s="173">
        <f>SUMPRODUCT($B$6:$B$7,D6:D7)</f>
        <v>0</v>
      </c>
      <c r="E8" s="173">
        <f t="shared" ref="E8:F8" si="1">SUMPRODUCT($B$6:$B$7,E6:E7)</f>
        <v>0</v>
      </c>
      <c r="F8" s="173">
        <f t="shared" si="1"/>
        <v>0</v>
      </c>
    </row>
    <row r="9" spans="1:6" x14ac:dyDescent="0.25">
      <c r="A9" s="76"/>
      <c r="B9" s="76"/>
      <c r="C9" s="76"/>
      <c r="D9" s="76"/>
      <c r="E9" s="76"/>
      <c r="F9" s="76"/>
    </row>
    <row r="10" spans="1:6" ht="14.2" thickBot="1" x14ac:dyDescent="0.3">
      <c r="A10" s="76"/>
      <c r="B10" s="76"/>
      <c r="C10" s="76"/>
      <c r="D10" s="76"/>
      <c r="E10" s="76"/>
      <c r="F10" s="76"/>
    </row>
    <row r="11" spans="1:6" ht="14.2" x14ac:dyDescent="0.3">
      <c r="A11" s="76"/>
      <c r="B11" s="130" t="s">
        <v>27</v>
      </c>
      <c r="C11" s="131"/>
      <c r="D11" s="150">
        <v>1</v>
      </c>
      <c r="E11" s="146">
        <v>2</v>
      </c>
      <c r="F11" s="149">
        <v>3</v>
      </c>
    </row>
    <row r="12" spans="1:6" ht="14.2" x14ac:dyDescent="0.3">
      <c r="A12" s="76"/>
      <c r="B12" s="77" t="s">
        <v>28</v>
      </c>
      <c r="C12" s="78" t="s">
        <v>29</v>
      </c>
      <c r="D12" s="151">
        <f>D3</f>
        <v>0</v>
      </c>
      <c r="E12" s="156">
        <f>E3</f>
        <v>0</v>
      </c>
      <c r="F12" s="86">
        <f>F3</f>
        <v>0</v>
      </c>
    </row>
    <row r="13" spans="1:6" x14ac:dyDescent="0.25">
      <c r="A13" s="76"/>
      <c r="B13" s="79">
        <v>0.6</v>
      </c>
      <c r="C13" s="80" t="s">
        <v>8</v>
      </c>
      <c r="D13" s="152">
        <f>איכות!E20</f>
        <v>0</v>
      </c>
      <c r="E13" s="157">
        <f>איכות!G20</f>
        <v>0</v>
      </c>
      <c r="F13" s="84">
        <f>איכות!I20</f>
        <v>0</v>
      </c>
    </row>
    <row r="14" spans="1:6" x14ac:dyDescent="0.25">
      <c r="A14" s="76"/>
      <c r="B14" s="79">
        <v>0.4</v>
      </c>
      <c r="C14" s="80" t="s">
        <v>9</v>
      </c>
      <c r="D14" s="152">
        <f>D8</f>
        <v>0</v>
      </c>
      <c r="E14" s="157">
        <f t="shared" ref="E14:F14" si="2">E8</f>
        <v>0</v>
      </c>
      <c r="F14" s="84">
        <f t="shared" si="2"/>
        <v>0</v>
      </c>
    </row>
    <row r="15" spans="1:6" ht="14.2" x14ac:dyDescent="0.25">
      <c r="A15" s="76"/>
      <c r="B15" s="81">
        <f>SUM(B13:B14)</f>
        <v>1</v>
      </c>
      <c r="C15" s="82" t="s">
        <v>10</v>
      </c>
      <c r="D15" s="153">
        <f>SUMPRODUCT($B13:$B14,D13:D14)</f>
        <v>0</v>
      </c>
      <c r="E15" s="158">
        <f t="shared" ref="E15:F15" si="3">SUMPRODUCT($B13:$B14,E13:E14)</f>
        <v>0</v>
      </c>
      <c r="F15" s="155">
        <f t="shared" si="3"/>
        <v>0</v>
      </c>
    </row>
    <row r="16" spans="1:6" ht="14.75" thickBot="1" x14ac:dyDescent="0.3">
      <c r="A16" s="76"/>
      <c r="B16" s="132" t="s">
        <v>30</v>
      </c>
      <c r="C16" s="133"/>
      <c r="D16" s="154">
        <f>RANK(D15,$D$15:$F$15,0)</f>
        <v>1</v>
      </c>
      <c r="E16" s="159">
        <f t="shared" ref="E16:F16" si="4">RANK(E15,$D$15:$F$15,0)</f>
        <v>1</v>
      </c>
      <c r="F16" s="83">
        <f t="shared" si="4"/>
        <v>1</v>
      </c>
    </row>
  </sheetData>
  <mergeCells count="3">
    <mergeCell ref="B11:C11"/>
    <mergeCell ref="B16:C16"/>
    <mergeCell ref="B2:C3"/>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גליונות עבודה</vt:lpstr>
      </vt:variant>
      <vt:variant>
        <vt:i4>3</vt:i4>
      </vt:variant>
      <vt:variant>
        <vt:lpstr>טווחים בעלי שם</vt:lpstr>
      </vt:variant>
      <vt:variant>
        <vt:i4>7</vt:i4>
      </vt:variant>
    </vt:vector>
  </HeadingPairs>
  <TitlesOfParts>
    <vt:vector size="10" baseType="lpstr">
      <vt:lpstr>תנאי סף</vt:lpstr>
      <vt:lpstr>איכות</vt:lpstr>
      <vt:lpstr>מחיר וסיכום</vt:lpstr>
      <vt:lpstr>'תנאי סף'!_Ref179538436</vt:lpstr>
      <vt:lpstr>'תנאי סף'!_Ref296892477</vt:lpstr>
      <vt:lpstr>'תנאי סף'!_Ref297537502</vt:lpstr>
      <vt:lpstr>'תנאי סף'!_Ref299614156</vt:lpstr>
      <vt:lpstr>'תנאי סף'!_Ref370930661</vt:lpstr>
      <vt:lpstr>'תנאי סף'!_Ref397199965</vt:lpstr>
      <vt:lpstr>'תנאי סף'!WPrint_Area_W</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Shlomi Turgeman</dc:creator>
  <cp:lastModifiedBy>שלומי תורג'מן</cp:lastModifiedBy>
  <dcterms:created xsi:type="dcterms:W3CDTF">2014-12-29T12:32:12Z</dcterms:created>
  <dcterms:modified xsi:type="dcterms:W3CDTF">2023-06-02T23:43:12Z</dcterms:modified>
</cp:coreProperties>
</file>